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tremcoinc-my.sharepoint.com/personal/dianatorres_tremcoinc_com/Documents/Documents/Toxement/TREMCO 2/TREMCO/CALCULADORA/CALCULADORAS 2024/VERSION MERCADEO AGO 2024/"/>
    </mc:Choice>
  </mc:AlternateContent>
  <xr:revisionPtr revIDLastSave="22" documentId="8_{36C91C4A-0065-468C-95DF-F09173ADC372}" xr6:coauthVersionLast="47" xr6:coauthVersionMax="47" xr10:uidLastSave="{E7E73A9D-A450-4E91-ACC0-FE5CD0D74C76}"/>
  <bookViews>
    <workbookView xWindow="28680" yWindow="-120" windowWidth="29040" windowHeight="15720" xr2:uid="{00000000-000D-0000-FFFF-FFFF00000000}"/>
  </bookViews>
  <sheets>
    <sheet name="CALCULO DE CANT VULKEM" sheetId="1" r:id="rId1"/>
  </sheets>
  <definedNames>
    <definedName name="Column1">#REF!</definedName>
  </definedNames>
  <calcPr calcId="191029"/>
  <customWorkbookViews>
    <customWorkbookView name="Toxement - Vista personalizada" guid="{28D1DC54-B7E2-4070-A77E-0689BAAC2A41}" mergeInterval="0" personalView="1" maximized="1" windowWidth="1362" windowHeight="54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J30" i="1" s="1"/>
  <c r="J65" i="1" l="1"/>
  <c r="K31" i="1" l="1"/>
  <c r="N31" i="1" s="1"/>
  <c r="J46" i="1"/>
  <c r="J36" i="1"/>
  <c r="K47" i="1"/>
  <c r="J37" i="1"/>
  <c r="J48" i="1"/>
  <c r="K49" i="1"/>
  <c r="J44" i="1"/>
  <c r="K55" i="1"/>
  <c r="J32" i="1"/>
  <c r="J45" i="1"/>
  <c r="K56" i="1"/>
  <c r="J57" i="1"/>
  <c r="J61" i="1"/>
  <c r="J62" i="1"/>
  <c r="K63" i="1"/>
  <c r="K64" i="1"/>
  <c r="J38" i="1"/>
  <c r="J28" i="1"/>
  <c r="K39" i="1"/>
  <c r="N39" i="1" s="1"/>
  <c r="J53" i="1"/>
  <c r="J29" i="1"/>
  <c r="J40" i="1"/>
  <c r="J54" i="1"/>
  <c r="G56" i="1"/>
  <c r="G65" i="1"/>
  <c r="N65" i="1" s="1"/>
  <c r="G64" i="1"/>
  <c r="G63" i="1"/>
  <c r="N63" i="1" s="1"/>
  <c r="G62" i="1"/>
  <c r="G61" i="1"/>
  <c r="G57" i="1"/>
  <c r="G55" i="1"/>
  <c r="G54" i="1"/>
  <c r="G53" i="1"/>
  <c r="G49" i="1"/>
  <c r="G47" i="1"/>
  <c r="G44" i="1"/>
  <c r="G45" i="1"/>
  <c r="G46" i="1"/>
  <c r="N46" i="1" s="1"/>
  <c r="G48" i="1"/>
  <c r="G36" i="1"/>
  <c r="G37" i="1"/>
  <c r="G38" i="1"/>
  <c r="N38" i="1" s="1"/>
  <c r="G40" i="1"/>
  <c r="G28" i="1"/>
  <c r="G29" i="1"/>
  <c r="G30" i="1"/>
  <c r="G32" i="1"/>
  <c r="N44" i="1" l="1"/>
  <c r="N64" i="1"/>
  <c r="N54" i="1"/>
  <c r="N57" i="1"/>
  <c r="N37" i="1"/>
  <c r="N29" i="1"/>
  <c r="N45" i="1"/>
  <c r="N32" i="1"/>
  <c r="N36" i="1"/>
  <c r="N53" i="1"/>
  <c r="N61" i="1"/>
  <c r="N49" i="1"/>
  <c r="N28" i="1"/>
  <c r="N62" i="1"/>
  <c r="N40" i="1"/>
  <c r="N47" i="1"/>
  <c r="N30" i="1"/>
  <c r="N56" i="1"/>
  <c r="N48" i="1"/>
  <c r="N55" i="1"/>
</calcChain>
</file>

<file path=xl/sharedStrings.xml><?xml version="1.0" encoding="utf-8"?>
<sst xmlns="http://schemas.openxmlformats.org/spreadsheetml/2006/main" count="175" uniqueCount="48">
  <si>
    <t xml:space="preserve">PRESENTACION </t>
  </si>
  <si>
    <t>CANITIDAD EN GALONES</t>
  </si>
  <si>
    <t>TOTAL UNIDADES</t>
  </si>
  <si>
    <t>kg</t>
  </si>
  <si>
    <t>EUCOFILLER VEHICULAR</t>
  </si>
  <si>
    <t>PRODUCTO</t>
  </si>
  <si>
    <t xml:space="preserve">CAPAS </t>
  </si>
  <si>
    <r>
      <t>gal/m</t>
    </r>
    <r>
      <rPr>
        <vertAlign val="superscript"/>
        <sz val="11"/>
        <color indexed="8"/>
        <rFont val="Calibri"/>
        <family val="2"/>
      </rPr>
      <t>2</t>
    </r>
  </si>
  <si>
    <t>gal</t>
  </si>
  <si>
    <t>Notas:</t>
  </si>
  <si>
    <t>CANITIDAD EN KILOGRAMOS</t>
  </si>
  <si>
    <r>
      <t>kg/m</t>
    </r>
    <r>
      <rPr>
        <vertAlign val="superscript"/>
        <sz val="11"/>
        <color indexed="8"/>
        <rFont val="Calibri"/>
        <family val="2"/>
      </rPr>
      <t>2</t>
    </r>
  </si>
  <si>
    <t>RENDIMIENTO POR CADA CAPA</t>
  </si>
  <si>
    <t>VULKEM 350 NF SL</t>
  </si>
  <si>
    <t>VULKEM 346 LV Slate Gray</t>
  </si>
  <si>
    <t>CALCULO DE CANTIDADES PARA SISTEMAS VULKEM VEHICULAR</t>
  </si>
  <si>
    <t>ESPESOR HUMEDO mils</t>
  </si>
  <si>
    <t>VULKEM 346  (Capa intermedia)</t>
  </si>
  <si>
    <t>*Vulkem 171 Primer puede ser opcional dependiendo de las condiciones de sustrato, se recomienda validar con prueba de adherencia.</t>
  </si>
  <si>
    <t>VULKEM 171 PRIMER (Opcional)*</t>
  </si>
  <si>
    <t>PROYECTO</t>
  </si>
  <si>
    <t>FECHA</t>
  </si>
  <si>
    <t>CLIENTE</t>
  </si>
  <si>
    <t>CIUDAD</t>
  </si>
  <si>
    <t>CONTACTO</t>
  </si>
  <si>
    <t>EPOXY WC-100</t>
  </si>
  <si>
    <r>
      <t>m</t>
    </r>
    <r>
      <rPr>
        <vertAlign val="superscript"/>
        <sz val="11"/>
        <color indexed="8"/>
        <rFont val="Calibri"/>
        <family val="2"/>
      </rPr>
      <t>2</t>
    </r>
    <r>
      <rPr>
        <sz val="11"/>
        <color indexed="8"/>
        <rFont val="Calibri"/>
        <family val="2"/>
      </rPr>
      <t>/ gal</t>
    </r>
  </si>
  <si>
    <r>
      <t>m</t>
    </r>
    <r>
      <rPr>
        <vertAlign val="superscript"/>
        <sz val="11"/>
        <color indexed="8"/>
        <rFont val="Calibri"/>
        <family val="2"/>
      </rPr>
      <t>2</t>
    </r>
    <r>
      <rPr>
        <sz val="11"/>
        <color indexed="8"/>
        <rFont val="Calibri"/>
        <family val="2"/>
      </rPr>
      <t>/ gal</t>
    </r>
  </si>
  <si>
    <r>
      <t>m</t>
    </r>
    <r>
      <rPr>
        <vertAlign val="superscript"/>
        <sz val="11"/>
        <color indexed="8"/>
        <rFont val="Calibri"/>
        <family val="2"/>
      </rPr>
      <t>2</t>
    </r>
    <r>
      <rPr>
        <sz val="11"/>
        <color indexed="8"/>
        <rFont val="Calibri"/>
        <family val="2"/>
      </rPr>
      <t>/ kg</t>
    </r>
  </si>
  <si>
    <t>MAPLE</t>
  </si>
  <si>
    <t>WHITE</t>
  </si>
  <si>
    <t>LIMESTONE</t>
  </si>
  <si>
    <t>SLATE GRAY</t>
  </si>
  <si>
    <t>GRAY</t>
  </si>
  <si>
    <r>
      <t>Area zonas de Parqueo (m</t>
    </r>
    <r>
      <rPr>
        <b/>
        <vertAlign val="superscript"/>
        <sz val="14"/>
        <color theme="0"/>
        <rFont val="Calibri"/>
        <family val="2"/>
      </rPr>
      <t>2</t>
    </r>
    <r>
      <rPr>
        <b/>
        <sz val="14"/>
        <color theme="0"/>
        <rFont val="Calibri"/>
        <family val="2"/>
      </rPr>
      <t>)</t>
    </r>
  </si>
  <si>
    <r>
      <t>Area zonas de Circulación (m</t>
    </r>
    <r>
      <rPr>
        <b/>
        <vertAlign val="superscript"/>
        <sz val="14"/>
        <color theme="0"/>
        <rFont val="Calibri"/>
        <family val="2"/>
      </rPr>
      <t>2</t>
    </r>
    <r>
      <rPr>
        <b/>
        <sz val="14"/>
        <color theme="0"/>
        <rFont val="Calibri"/>
        <family val="2"/>
      </rPr>
      <t>)</t>
    </r>
  </si>
  <si>
    <r>
      <t>Area Rampas (m</t>
    </r>
    <r>
      <rPr>
        <b/>
        <vertAlign val="superscript"/>
        <sz val="14"/>
        <color theme="0"/>
        <rFont val="Calibri"/>
        <family val="2"/>
      </rPr>
      <t>2</t>
    </r>
    <r>
      <rPr>
        <b/>
        <sz val="14"/>
        <color theme="0"/>
        <rFont val="Calibri"/>
        <family val="2"/>
      </rPr>
      <t>)</t>
    </r>
  </si>
  <si>
    <r>
      <t>Area Total (m</t>
    </r>
    <r>
      <rPr>
        <b/>
        <vertAlign val="superscript"/>
        <sz val="14"/>
        <color theme="0"/>
        <rFont val="Calibri"/>
        <family val="2"/>
      </rPr>
      <t>2</t>
    </r>
    <r>
      <rPr>
        <b/>
        <sz val="14"/>
        <color theme="0"/>
        <rFont val="Calibri"/>
        <family val="2"/>
      </rPr>
      <t>)</t>
    </r>
  </si>
  <si>
    <t>BEIGE</t>
  </si>
  <si>
    <r>
      <rPr>
        <b/>
        <sz val="11"/>
        <color theme="0"/>
        <rFont val="Calibri"/>
        <family val="2"/>
      </rPr>
      <t>COLORES ACABADO
 VULKEM 346</t>
    </r>
    <r>
      <rPr>
        <sz val="11"/>
        <color theme="0"/>
        <rFont val="Calibri"/>
        <family val="2"/>
      </rPr>
      <t xml:space="preserve">
(según disponibidad local)</t>
    </r>
  </si>
  <si>
    <r>
      <rPr>
        <b/>
        <sz val="11"/>
        <color theme="0"/>
        <rFont val="Calibri"/>
        <family val="2"/>
      </rPr>
      <t>NOTA ACLARATORIA</t>
    </r>
    <r>
      <rPr>
        <sz val="11"/>
        <color theme="0"/>
        <rFont val="Calibri"/>
        <family val="2"/>
      </rPr>
      <t xml:space="preserve">
Tenga en cuenta que estas calculadoras determinan cantidades únicamente con fines de estimación. La textura de la superficie, la porosidad, el espesor del material aplicado, las temperaturas ambientes y de la superficie y otros factores influirán en los consumos reales del material en el proyecto. Revise al detalle las áreas ingresadas en la calculadora ya que las estimaciones que resulten en valores muy bajos o muy altos de producto para su proyecto no son responsabilidad de Euclid Chemical Toxement.
La calculadora no proporciona una estimación por derrames o desperdicios.
Se recomienda la aplicación de un tramo de prueba para determinar mejor los consumos reales de materiales en el proyecto</t>
    </r>
  </si>
  <si>
    <r>
      <rPr>
        <b/>
        <sz val="14"/>
        <color theme="0"/>
        <rFont val="Calibri"/>
        <family val="2"/>
      </rPr>
      <t>VULKEM VEHICULAR TRADICIONAL
Sin Refuerzo:</t>
    </r>
    <r>
      <rPr>
        <b/>
        <sz val="11"/>
        <color theme="0"/>
        <rFont val="Calibri"/>
        <family val="2"/>
      </rPr>
      <t xml:space="preserve"> </t>
    </r>
    <r>
      <rPr>
        <b/>
        <sz val="11"/>
        <color rgb="FF92D050"/>
        <rFont val="Calibri"/>
        <family val="2"/>
      </rPr>
      <t>áreas de parqueo.</t>
    </r>
  </si>
  <si>
    <r>
      <rPr>
        <b/>
        <sz val="14"/>
        <color theme="0"/>
        <rFont val="Calibri"/>
        <family val="2"/>
      </rPr>
      <t>VULKEM VEHICULAR  TRADICIONAL
Con Refuerzo:</t>
    </r>
    <r>
      <rPr>
        <b/>
        <sz val="11"/>
        <color rgb="FF92D050"/>
        <rFont val="Calibri"/>
        <family val="2"/>
      </rPr>
      <t xml:space="preserve"> áreas de circulación, de giro y de tiquete.</t>
    </r>
  </si>
  <si>
    <r>
      <rPr>
        <b/>
        <sz val="14"/>
        <color theme="0"/>
        <rFont val="Calibri"/>
        <family val="2"/>
      </rPr>
      <t xml:space="preserve">VULKEM VEHICULAR TRADICIONAL
Rampas:
</t>
    </r>
    <r>
      <rPr>
        <b/>
        <sz val="11"/>
        <color rgb="FF92D050"/>
        <rFont val="Calibri"/>
        <family val="2"/>
      </rPr>
      <t>Con bajo tráfico e inclinación menor al 15%.</t>
    </r>
  </si>
  <si>
    <r>
      <rPr>
        <b/>
        <sz val="14"/>
        <color rgb="FFFFFFFF"/>
        <rFont val="Calibri"/>
        <family val="2"/>
      </rPr>
      <t xml:space="preserve">VULKEM VEHICULAR </t>
    </r>
    <r>
      <rPr>
        <b/>
        <sz val="14"/>
        <color theme="0"/>
        <rFont val="Calibri"/>
        <family val="2"/>
      </rPr>
      <t>HIBRIDO</t>
    </r>
    <r>
      <rPr>
        <b/>
        <sz val="14"/>
        <color theme="9"/>
        <rFont val="Calibri"/>
        <family val="2"/>
      </rPr>
      <t xml:space="preserve">
</t>
    </r>
    <r>
      <rPr>
        <b/>
        <sz val="14"/>
        <color rgb="FFFFFFFF"/>
        <rFont val="Calibri"/>
        <family val="2"/>
      </rPr>
      <t>TRAFICO PESADO</t>
    </r>
    <r>
      <rPr>
        <b/>
        <strike/>
        <sz val="11"/>
        <color rgb="FFFFFFFF"/>
        <rFont val="Calibri"/>
        <family val="2"/>
      </rPr>
      <t xml:space="preserve">
</t>
    </r>
    <r>
      <rPr>
        <b/>
        <sz val="11"/>
        <color rgb="FFFFFFFF"/>
        <rFont val="Calibri"/>
        <family val="2"/>
      </rPr>
      <t xml:space="preserve">Sistema </t>
    </r>
    <r>
      <rPr>
        <b/>
        <i/>
        <sz val="11"/>
        <color rgb="FFFFFFFF"/>
        <rFont val="Calibri"/>
        <family val="2"/>
      </rPr>
      <t>heavy duty</t>
    </r>
    <r>
      <rPr>
        <b/>
        <sz val="11"/>
        <color rgb="FFFFFFFF"/>
        <rFont val="Calibri"/>
        <family val="2"/>
      </rPr>
      <t xml:space="preserve">: </t>
    </r>
    <r>
      <rPr>
        <b/>
        <sz val="11"/>
        <color theme="6"/>
        <rFont val="Calibri"/>
        <family val="2"/>
      </rPr>
      <t xml:space="preserve"> áreas de circulación constante, rampas, giros y áreas de tiquete.</t>
    </r>
  </si>
  <si>
    <r>
      <rPr>
        <b/>
        <sz val="14"/>
        <color rgb="FFFFFFFF"/>
        <rFont val="Calibri"/>
        <family val="2"/>
      </rPr>
      <t xml:space="preserve">VULKEM VEHICULAR </t>
    </r>
    <r>
      <rPr>
        <b/>
        <sz val="14"/>
        <color theme="0"/>
        <rFont val="Calibri"/>
        <family val="2"/>
      </rPr>
      <t>HIBRIDO</t>
    </r>
    <r>
      <rPr>
        <b/>
        <sz val="14"/>
        <color theme="9"/>
        <rFont val="Calibri"/>
        <family val="2"/>
      </rPr>
      <t xml:space="preserve">
</t>
    </r>
    <r>
      <rPr>
        <b/>
        <sz val="14"/>
        <color rgb="FFFFFFFF"/>
        <rFont val="Calibri"/>
        <family val="2"/>
      </rPr>
      <t>TRAFICO MODERADO</t>
    </r>
    <r>
      <rPr>
        <b/>
        <strike/>
        <sz val="11"/>
        <color rgb="FFFFFFFF"/>
        <rFont val="Calibri"/>
        <family val="2"/>
      </rPr>
      <t xml:space="preserve">
</t>
    </r>
    <r>
      <rPr>
        <b/>
        <sz val="11"/>
        <color rgb="FFFFFFFF"/>
        <rFont val="Calibri"/>
        <family val="2"/>
      </rPr>
      <t>Sistema estándar:</t>
    </r>
    <r>
      <rPr>
        <b/>
        <sz val="11"/>
        <color rgb="FF92D050"/>
        <rFont val="Calibri"/>
        <family val="2"/>
      </rPr>
      <t xml:space="preserve"> áreas de parqueo, circulacion moderada de vehiculos ligeros. </t>
    </r>
  </si>
  <si>
    <t>EUCOFILLER MEDIO</t>
  </si>
  <si>
    <t>Los rendimientos indicados son aproximados, el rendimiento real depende del perfil de rugosidad, nivelación del sustrato, espesor final aplicado y las condiciones ambientales del proyecto. Consulte con su asesor TOXEMENT para evaluar el sistema adecuado a usar en cada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</si>
</sst>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quot;$&quot;\ #,##0"/>
    <numFmt numFmtId="167" formatCode="_-* #,##0_-;\-* #,##0_-;_-* &quot;-&quot;??_-;_-@_-"/>
  </numFmts>
  <fonts count="26">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vertAlign val="superscript"/>
      <sz val="11"/>
      <color indexed="8"/>
      <name val="Calibri"/>
      <family val="2"/>
    </font>
    <font>
      <sz val="11"/>
      <color theme="1"/>
      <name val="Calibri"/>
      <family val="2"/>
      <scheme val="minor"/>
    </font>
    <font>
      <sz val="11"/>
      <color theme="1"/>
      <name val="Calibri"/>
      <family val="2"/>
    </font>
    <font>
      <b/>
      <sz val="11"/>
      <color theme="1"/>
      <name val="Calibri"/>
      <family val="2"/>
    </font>
    <font>
      <b/>
      <sz val="11"/>
      <color theme="0"/>
      <name val="Calibri"/>
      <family val="2"/>
    </font>
    <font>
      <sz val="11"/>
      <color theme="0"/>
      <name val="Calibri"/>
      <family val="2"/>
    </font>
    <font>
      <b/>
      <sz val="16"/>
      <color theme="0"/>
      <name val="Calibri"/>
      <family val="2"/>
    </font>
    <font>
      <b/>
      <sz val="11"/>
      <color theme="0"/>
      <name val="Calibri (Cuerpo)"/>
    </font>
    <font>
      <sz val="11"/>
      <color theme="1" tint="0.34998626667073579"/>
      <name val="Calibri"/>
      <family val="2"/>
      <scheme val="minor"/>
    </font>
    <font>
      <sz val="14"/>
      <color theme="0"/>
      <name val="Calibri"/>
      <family val="2"/>
    </font>
    <font>
      <b/>
      <sz val="14"/>
      <color theme="0"/>
      <name val="Calibri"/>
      <family val="2"/>
    </font>
    <font>
      <b/>
      <vertAlign val="superscript"/>
      <sz val="14"/>
      <color theme="0"/>
      <name val="Calibri"/>
      <family val="2"/>
    </font>
    <font>
      <b/>
      <sz val="11"/>
      <color rgb="FF92D050"/>
      <name val="Calibri"/>
      <family val="2"/>
    </font>
    <font>
      <sz val="8"/>
      <color rgb="FFFF0000"/>
      <name val="Calibri"/>
      <family val="2"/>
    </font>
    <font>
      <b/>
      <sz val="11"/>
      <color rgb="FFFFFFFF"/>
      <name val="Calibri"/>
      <family val="2"/>
    </font>
    <font>
      <b/>
      <sz val="14"/>
      <color rgb="FFFFFFFF"/>
      <name val="Calibri"/>
      <family val="2"/>
    </font>
    <font>
      <b/>
      <strike/>
      <sz val="11"/>
      <color rgb="FFFFFFFF"/>
      <name val="Calibri"/>
      <family val="2"/>
    </font>
    <font>
      <b/>
      <sz val="11"/>
      <color theme="6"/>
      <name val="Calibri"/>
      <family val="2"/>
    </font>
    <font>
      <b/>
      <sz val="14"/>
      <color theme="9"/>
      <name val="Calibri"/>
      <family val="2"/>
    </font>
    <font>
      <b/>
      <i/>
      <sz val="11"/>
      <color rgb="FFFFFFFF"/>
      <name val="Calibri"/>
      <family val="2"/>
    </font>
    <font>
      <sz val="11"/>
      <color theme="1" tint="0.34998626667073579"/>
      <name val="Calibri (Cuerpo)"/>
    </font>
  </fonts>
  <fills count="19">
    <fill>
      <patternFill patternType="none"/>
    </fill>
    <fill>
      <patternFill patternType="gray125"/>
    </fill>
    <fill>
      <patternFill patternType="solid">
        <fgColor theme="0"/>
        <bgColor indexed="64"/>
      </patternFill>
    </fill>
    <fill>
      <patternFill patternType="solid">
        <fgColor rgb="FF038080"/>
        <bgColor indexed="64"/>
      </patternFill>
    </fill>
    <fill>
      <patternFill patternType="solid">
        <fgColor rgb="FF059DA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8C8373"/>
        <bgColor indexed="64"/>
      </patternFill>
    </fill>
    <fill>
      <patternFill patternType="solid">
        <fgColor rgb="FFF6F4EA"/>
        <bgColor indexed="64"/>
      </patternFill>
    </fill>
    <fill>
      <patternFill patternType="solid">
        <fgColor rgb="FFA09578"/>
        <bgColor indexed="64"/>
      </patternFill>
    </fill>
    <fill>
      <patternFill patternType="solid">
        <fgColor rgb="FFA8B0A4"/>
        <bgColor indexed="64"/>
      </patternFill>
    </fill>
    <fill>
      <patternFill patternType="solid">
        <fgColor rgb="FF828B8B"/>
        <bgColor indexed="64"/>
      </patternFill>
    </fill>
    <fill>
      <patternFill patternType="solid">
        <fgColor rgb="FFA7B4B8"/>
        <bgColor indexed="64"/>
      </patternFill>
    </fill>
    <fill>
      <patternFill patternType="solid">
        <fgColor rgb="FF02694C"/>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2C8C7A"/>
        <bgColor indexed="64"/>
      </patternFill>
    </fill>
    <fill>
      <patternFill patternType="solid">
        <fgColor rgb="FFFFFFFF"/>
        <bgColor indexed="64"/>
      </patternFill>
    </fill>
    <fill>
      <patternFill patternType="solid">
        <fgColor rgb="FF03678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style="thin">
        <color indexed="64"/>
      </top>
      <bottom style="thin">
        <color theme="0"/>
      </bottom>
      <diagonal/>
    </border>
    <border>
      <left style="thin">
        <color theme="1"/>
      </left>
      <right style="thin">
        <color theme="1"/>
      </right>
      <top/>
      <bottom/>
      <diagonal/>
    </border>
    <border>
      <left/>
      <right/>
      <top style="thin">
        <color theme="1"/>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0"/>
      </bottom>
      <diagonal/>
    </border>
    <border>
      <left/>
      <right/>
      <top style="thin">
        <color theme="1"/>
      </top>
      <bottom style="thin">
        <color theme="0"/>
      </bottom>
      <diagonal/>
    </border>
    <border>
      <left style="thin">
        <color theme="1"/>
      </left>
      <right style="thin">
        <color theme="1"/>
      </right>
      <top style="thin">
        <color theme="1"/>
      </top>
      <bottom style="thin">
        <color theme="0"/>
      </bottom>
      <diagonal/>
    </border>
    <border>
      <left style="thin">
        <color indexed="64"/>
      </left>
      <right style="thin">
        <color indexed="64"/>
      </right>
      <top/>
      <bottom style="thin">
        <color theme="0"/>
      </bottom>
      <diagonal/>
    </border>
    <border>
      <left style="thin">
        <color theme="1"/>
      </left>
      <right style="thin">
        <color theme="1"/>
      </right>
      <top style="thin">
        <color theme="0"/>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theme="1"/>
      </right>
      <top style="thin">
        <color theme="1"/>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diagonal/>
    </border>
    <border>
      <left/>
      <right style="thin">
        <color theme="1"/>
      </right>
      <top/>
      <bottom/>
      <diagonal/>
    </border>
    <border>
      <left/>
      <right style="thin">
        <color theme="1"/>
      </right>
      <top/>
      <bottom style="thin">
        <color theme="0"/>
      </bottom>
      <diagonal/>
    </border>
    <border>
      <left style="thin">
        <color indexed="64"/>
      </left>
      <right/>
      <top style="thin">
        <color theme="0"/>
      </top>
      <bottom/>
      <diagonal/>
    </border>
    <border>
      <left/>
      <right/>
      <top style="thin">
        <color theme="0"/>
      </top>
      <bottom/>
      <diagonal/>
    </border>
    <border>
      <left/>
      <right style="thin">
        <color theme="1"/>
      </right>
      <top style="thin">
        <color theme="0"/>
      </top>
      <bottom/>
      <diagonal/>
    </border>
    <border>
      <left style="thin">
        <color theme="1"/>
      </left>
      <right/>
      <top style="thin">
        <color theme="0"/>
      </top>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0"/>
      </top>
      <bottom/>
      <diagonal/>
    </border>
    <border>
      <left style="thin">
        <color indexed="64"/>
      </left>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indexed="64"/>
      </top>
      <bottom/>
      <diagonal/>
    </border>
    <border>
      <left style="thin">
        <color theme="0"/>
      </left>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diagonal/>
    </border>
  </borders>
  <cellStyleXfs count="44">
    <xf numFmtId="0" fontId="0" fillId="0" borderId="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Alignment="0" applyProtection="0"/>
    <xf numFmtId="0" fontId="2" fillId="0" borderId="0" applyNumberFormat="0" applyAlignment="0" applyProtection="0"/>
    <xf numFmtId="0" fontId="2" fillId="0" borderId="0" applyNumberFormat="0" applyFill="0" applyBorder="0" applyAlignment="0" applyProtection="0"/>
    <xf numFmtId="0" fontId="2" fillId="0" borderId="0" applyNumberFormat="0" applyBorder="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xf numFmtId="0" fontId="2" fillId="0" borderId="0" applyNumberFormat="0" applyAlignment="0" applyProtection="0"/>
    <xf numFmtId="0" fontId="2" fillId="0" borderId="0" applyNumberFormat="0" applyFill="0" applyAlignment="0" applyProtection="0"/>
    <xf numFmtId="43" fontId="3" fillId="0" borderId="0" applyFont="0" applyFill="0" applyBorder="0" applyAlignment="0" applyProtection="0"/>
    <xf numFmtId="0" fontId="2" fillId="0" borderId="0"/>
    <xf numFmtId="0" fontId="6" fillId="0" borderId="0"/>
    <xf numFmtId="0" fontId="4" fillId="0" borderId="0"/>
    <xf numFmtId="0" fontId="2" fillId="0" borderId="0" applyNumberFormat="0" applyFont="0" applyAlignment="0" applyProtection="0"/>
    <xf numFmtId="0" fontId="2" fillId="0" borderId="0"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25">
    <xf numFmtId="0" fontId="0" fillId="0" borderId="0" xfId="0"/>
    <xf numFmtId="0" fontId="7" fillId="0" borderId="0" xfId="0" applyFont="1" applyProtection="1">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0" fontId="7" fillId="2" borderId="0" xfId="0" applyFont="1" applyFill="1" applyProtection="1">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left"/>
      <protection locked="0"/>
    </xf>
    <xf numFmtId="0" fontId="7" fillId="2"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166" fontId="7" fillId="2" borderId="0" xfId="0" applyNumberFormat="1" applyFont="1" applyFill="1" applyProtection="1">
      <protection locked="0"/>
    </xf>
    <xf numFmtId="0" fontId="12" fillId="4" borderId="5" xfId="0" applyFont="1" applyFill="1" applyBorder="1" applyAlignment="1">
      <alignment horizontal="left" vertical="center"/>
    </xf>
    <xf numFmtId="43" fontId="7" fillId="5" borderId="0" xfId="36" applyFont="1" applyFill="1" applyBorder="1" applyAlignment="1" applyProtection="1">
      <alignment horizontal="center" vertical="center"/>
    </xf>
    <xf numFmtId="0" fontId="7" fillId="17" borderId="0" xfId="0" applyFont="1" applyFill="1" applyAlignment="1" applyProtection="1">
      <alignment horizontal="center" vertical="center"/>
      <protection locked="0"/>
    </xf>
    <xf numFmtId="0" fontId="12" fillId="3" borderId="21" xfId="0" applyFont="1" applyFill="1" applyBorder="1" applyAlignment="1">
      <alignment horizontal="left"/>
    </xf>
    <xf numFmtId="0" fontId="12" fillId="3" borderId="23" xfId="0" applyFont="1" applyFill="1" applyBorder="1" applyAlignment="1">
      <alignment horizontal="left"/>
    </xf>
    <xf numFmtId="0" fontId="14" fillId="4" borderId="23" xfId="0" applyFont="1"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14" fillId="3" borderId="23" xfId="0" applyFont="1" applyFill="1" applyBorder="1" applyAlignment="1" applyProtection="1">
      <alignment horizontal="center"/>
      <protection locked="0"/>
    </xf>
    <xf numFmtId="0" fontId="7" fillId="6" borderId="17" xfId="0" applyFont="1" applyFill="1" applyBorder="1" applyProtection="1">
      <protection locked="0"/>
    </xf>
    <xf numFmtId="0" fontId="7" fillId="6" borderId="13" xfId="0" applyFont="1" applyFill="1" applyBorder="1" applyProtection="1">
      <protection locked="0"/>
    </xf>
    <xf numFmtId="0" fontId="7" fillId="6" borderId="18" xfId="0" applyFont="1" applyFill="1" applyBorder="1" applyProtection="1">
      <protection locked="0"/>
    </xf>
    <xf numFmtId="0" fontId="9" fillId="3" borderId="12" xfId="0" applyFont="1" applyFill="1" applyBorder="1" applyAlignment="1">
      <alignment horizontal="left" vertical="center"/>
    </xf>
    <xf numFmtId="0" fontId="9" fillId="3" borderId="21" xfId="0" applyFont="1" applyFill="1" applyBorder="1" applyAlignment="1">
      <alignment horizontal="left" vertical="center"/>
    </xf>
    <xf numFmtId="43" fontId="7" fillId="5" borderId="4" xfId="36" applyFont="1" applyFill="1" applyBorder="1" applyAlignment="1" applyProtection="1">
      <alignment horizontal="center" vertical="center"/>
    </xf>
    <xf numFmtId="43" fontId="7" fillId="6" borderId="5" xfId="36" applyFont="1" applyFill="1" applyBorder="1" applyAlignment="1" applyProtection="1">
      <alignment horizontal="center" vertical="center"/>
    </xf>
    <xf numFmtId="43" fontId="7" fillId="5" borderId="5" xfId="36" applyFont="1" applyFill="1" applyBorder="1" applyAlignment="1" applyProtection="1">
      <alignment horizontal="center" vertical="center"/>
    </xf>
    <xf numFmtId="43" fontId="7" fillId="5" borderId="47" xfId="36" applyFont="1" applyFill="1" applyBorder="1" applyAlignment="1" applyProtection="1">
      <alignment horizontal="center" vertical="center"/>
    </xf>
    <xf numFmtId="43" fontId="7" fillId="6" borderId="47" xfId="36" applyFont="1" applyFill="1" applyBorder="1" applyAlignment="1" applyProtection="1">
      <alignment horizontal="center" vertical="center"/>
    </xf>
    <xf numFmtId="167" fontId="7" fillId="6" borderId="5" xfId="36" applyNumberFormat="1" applyFont="1" applyFill="1" applyBorder="1" applyAlignment="1" applyProtection="1">
      <alignment horizontal="center" vertical="center"/>
    </xf>
    <xf numFmtId="43" fontId="7" fillId="5" borderId="35" xfId="36" applyFont="1" applyFill="1" applyBorder="1" applyAlignment="1" applyProtection="1">
      <alignment horizontal="center" vertical="center"/>
    </xf>
    <xf numFmtId="167" fontId="7" fillId="6" borderId="47" xfId="36" applyNumberFormat="1" applyFont="1" applyFill="1" applyBorder="1" applyAlignment="1" applyProtection="1">
      <alignment horizontal="center" vertical="center"/>
    </xf>
    <xf numFmtId="167" fontId="7" fillId="5" borderId="47" xfId="36" applyNumberFormat="1" applyFont="1" applyFill="1" applyBorder="1" applyAlignment="1" applyProtection="1">
      <alignment horizontal="center" vertical="center"/>
    </xf>
    <xf numFmtId="43" fontId="7" fillId="5" borderId="9" xfId="36" applyFont="1" applyFill="1" applyBorder="1" applyAlignment="1" applyProtection="1">
      <alignment horizontal="center" vertical="center"/>
    </xf>
    <xf numFmtId="43" fontId="7" fillId="5" borderId="2" xfId="36" applyFont="1" applyFill="1" applyBorder="1" applyAlignment="1" applyProtection="1">
      <alignment horizontal="center" vertical="center"/>
    </xf>
    <xf numFmtId="43" fontId="7" fillId="5" borderId="14" xfId="36" applyFont="1" applyFill="1" applyBorder="1" applyAlignment="1" applyProtection="1">
      <alignment horizontal="center" vertical="center"/>
    </xf>
    <xf numFmtId="43" fontId="7" fillId="5" borderId="11" xfId="36" applyFont="1" applyFill="1" applyBorder="1" applyAlignment="1" applyProtection="1">
      <alignment horizontal="center" vertical="center"/>
    </xf>
    <xf numFmtId="43" fontId="7" fillId="6" borderId="14" xfId="36" applyFont="1" applyFill="1" applyBorder="1" applyAlignment="1" applyProtection="1">
      <alignment horizontal="center" vertical="center"/>
    </xf>
    <xf numFmtId="167" fontId="7" fillId="5" borderId="14" xfId="36" applyNumberFormat="1" applyFont="1" applyFill="1" applyBorder="1" applyAlignment="1" applyProtection="1">
      <alignment horizontal="center" vertical="center"/>
    </xf>
    <xf numFmtId="167" fontId="8" fillId="5" borderId="14" xfId="36" applyNumberFormat="1" applyFont="1" applyFill="1" applyBorder="1" applyAlignment="1" applyProtection="1">
      <alignment horizontal="center" vertical="center"/>
    </xf>
    <xf numFmtId="167" fontId="8" fillId="6" borderId="5" xfId="36" applyNumberFormat="1" applyFont="1" applyFill="1" applyBorder="1" applyAlignment="1" applyProtection="1">
      <alignment horizontal="center" vertical="center"/>
    </xf>
    <xf numFmtId="167" fontId="8" fillId="5" borderId="5" xfId="36" applyNumberFormat="1" applyFont="1" applyFill="1" applyBorder="1" applyAlignment="1" applyProtection="1">
      <alignment horizontal="center" vertical="center"/>
    </xf>
    <xf numFmtId="167" fontId="8" fillId="6" borderId="14" xfId="36" applyNumberFormat="1" applyFont="1" applyFill="1" applyBorder="1" applyAlignment="1" applyProtection="1">
      <alignment horizontal="center" vertical="center"/>
    </xf>
    <xf numFmtId="167" fontId="8" fillId="5" borderId="11" xfId="36" applyNumberFormat="1" applyFont="1" applyFill="1" applyBorder="1" applyAlignment="1" applyProtection="1">
      <alignment horizontal="center" vertical="center"/>
    </xf>
    <xf numFmtId="167" fontId="8" fillId="6" borderId="47" xfId="36" applyNumberFormat="1" applyFont="1" applyFill="1" applyBorder="1" applyAlignment="1" applyProtection="1">
      <alignment horizontal="center" vertical="center"/>
    </xf>
    <xf numFmtId="167" fontId="8" fillId="5" borderId="6" xfId="36" applyNumberFormat="1" applyFont="1" applyFill="1" applyBorder="1" applyAlignment="1" applyProtection="1">
      <alignment horizontal="center" vertical="center"/>
    </xf>
    <xf numFmtId="167" fontId="8" fillId="5" borderId="47" xfId="36" applyNumberFormat="1" applyFont="1" applyFill="1" applyBorder="1" applyAlignment="1" applyProtection="1">
      <alignment horizontal="center" vertical="center"/>
    </xf>
    <xf numFmtId="167" fontId="8" fillId="5" borderId="2" xfId="36" applyNumberFormat="1" applyFont="1" applyFill="1" applyBorder="1" applyAlignment="1" applyProtection="1">
      <alignment horizontal="center" vertical="center"/>
    </xf>
    <xf numFmtId="0" fontId="18" fillId="2" borderId="0" xfId="0" applyFont="1" applyFill="1" applyAlignment="1" applyProtection="1">
      <alignment wrapText="1"/>
      <protection locked="0"/>
    </xf>
    <xf numFmtId="0" fontId="7" fillId="2" borderId="0" xfId="0" applyFont="1" applyFill="1" applyAlignment="1" applyProtection="1">
      <alignment wrapText="1"/>
      <protection locked="0"/>
    </xf>
    <xf numFmtId="0" fontId="9" fillId="15" borderId="39" xfId="0" applyFont="1" applyFill="1" applyBorder="1" applyAlignment="1">
      <alignment horizontal="center" vertical="center"/>
    </xf>
    <xf numFmtId="0" fontId="9" fillId="15" borderId="5" xfId="0" applyFont="1" applyFill="1" applyBorder="1" applyAlignment="1">
      <alignment horizontal="center" vertical="center"/>
    </xf>
    <xf numFmtId="0" fontId="9" fillId="15" borderId="5"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7" fillId="5" borderId="44" xfId="0" applyFont="1" applyFill="1" applyBorder="1" applyAlignment="1">
      <alignment horizontal="left" vertical="center"/>
    </xf>
    <xf numFmtId="0" fontId="7" fillId="5" borderId="4" xfId="0" applyFont="1" applyFill="1" applyBorder="1" applyAlignment="1">
      <alignment horizontal="center" vertical="center"/>
    </xf>
    <xf numFmtId="164" fontId="7" fillId="5" borderId="47" xfId="0" applyNumberFormat="1" applyFont="1" applyFill="1" applyBorder="1" applyAlignment="1">
      <alignment horizontal="right" vertical="center"/>
    </xf>
    <xf numFmtId="0" fontId="7" fillId="5" borderId="5" xfId="0" applyFont="1" applyFill="1" applyBorder="1" applyAlignment="1">
      <alignment horizontal="left" vertical="center"/>
    </xf>
    <xf numFmtId="0" fontId="7" fillId="5" borderId="14" xfId="0" applyFont="1" applyFill="1" applyBorder="1" applyAlignment="1">
      <alignment horizontal="center" vertical="center"/>
    </xf>
    <xf numFmtId="0" fontId="7" fillId="5" borderId="6" xfId="0" applyFont="1" applyFill="1" applyBorder="1" applyAlignment="1">
      <alignment horizontal="left"/>
    </xf>
    <xf numFmtId="0" fontId="7" fillId="6" borderId="44" xfId="0" applyFont="1" applyFill="1" applyBorder="1" applyAlignment="1">
      <alignment horizontal="left"/>
    </xf>
    <xf numFmtId="0" fontId="7" fillId="6" borderId="5" xfId="0" applyFont="1" applyFill="1" applyBorder="1" applyAlignment="1">
      <alignment horizontal="center" vertical="center"/>
    </xf>
    <xf numFmtId="164" fontId="7" fillId="6" borderId="47" xfId="0" applyNumberFormat="1" applyFont="1" applyFill="1" applyBorder="1" applyAlignment="1">
      <alignment horizontal="right" vertical="center"/>
    </xf>
    <xf numFmtId="0" fontId="7" fillId="6" borderId="14" xfId="0" applyFont="1" applyFill="1" applyBorder="1" applyAlignment="1">
      <alignment horizontal="left" vertical="center"/>
    </xf>
    <xf numFmtId="0" fontId="7" fillId="6" borderId="47" xfId="0" applyFont="1" applyFill="1" applyBorder="1" applyAlignment="1">
      <alignment horizontal="center" vertical="center"/>
    </xf>
    <xf numFmtId="0" fontId="7" fillId="6" borderId="27" xfId="0" applyFont="1" applyFill="1" applyBorder="1" applyAlignment="1">
      <alignment horizontal="center" vertical="center"/>
    </xf>
    <xf numFmtId="0" fontId="7" fillId="6" borderId="25" xfId="0" applyFont="1" applyFill="1" applyBorder="1" applyAlignment="1">
      <alignment horizontal="left"/>
    </xf>
    <xf numFmtId="0" fontId="7" fillId="5" borderId="44" xfId="0" applyFont="1" applyFill="1" applyBorder="1" applyAlignment="1">
      <alignment vertical="center"/>
    </xf>
    <xf numFmtId="0" fontId="7" fillId="5" borderId="5" xfId="0" applyFont="1" applyFill="1" applyBorder="1" applyAlignment="1">
      <alignment horizontal="center" vertical="center"/>
    </xf>
    <xf numFmtId="0" fontId="7" fillId="5" borderId="47" xfId="0" applyFont="1" applyFill="1" applyBorder="1" applyAlignment="1">
      <alignment horizontal="left" vertical="center"/>
    </xf>
    <xf numFmtId="0" fontId="7" fillId="5" borderId="47"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5" xfId="0" applyFont="1" applyFill="1" applyBorder="1" applyAlignment="1">
      <alignment horizontal="left"/>
    </xf>
    <xf numFmtId="0" fontId="7" fillId="6" borderId="39" xfId="0" applyFont="1" applyFill="1" applyBorder="1" applyAlignment="1">
      <alignment vertical="center"/>
    </xf>
    <xf numFmtId="0" fontId="7" fillId="6" borderId="4" xfId="0" applyFont="1" applyFill="1" applyBorder="1" applyAlignment="1">
      <alignment horizontal="center" vertical="center"/>
    </xf>
    <xf numFmtId="0" fontId="7" fillId="6" borderId="47" xfId="0" applyFont="1" applyFill="1" applyBorder="1" applyAlignment="1">
      <alignment vertical="center"/>
    </xf>
    <xf numFmtId="0" fontId="7" fillId="6" borderId="5" xfId="0" applyFont="1" applyFill="1" applyBorder="1" applyAlignment="1">
      <alignment horizontal="center"/>
    </xf>
    <xf numFmtId="0" fontId="7" fillId="6" borderId="24" xfId="0" applyFont="1" applyFill="1" applyBorder="1" applyAlignment="1">
      <alignment horizontal="left"/>
    </xf>
    <xf numFmtId="0" fontId="7" fillId="5" borderId="45" xfId="0" applyFont="1" applyFill="1" applyBorder="1" applyAlignment="1">
      <alignment vertical="center"/>
    </xf>
    <xf numFmtId="165" fontId="7" fillId="5" borderId="47" xfId="0" applyNumberFormat="1" applyFont="1" applyFill="1" applyBorder="1" applyAlignment="1">
      <alignment horizontal="center"/>
    </xf>
    <xf numFmtId="164" fontId="7" fillId="5" borderId="5" xfId="0" applyNumberFormat="1" applyFont="1" applyFill="1" applyBorder="1" applyAlignment="1">
      <alignment horizontal="right" vertical="center"/>
    </xf>
    <xf numFmtId="0" fontId="7" fillId="5" borderId="24" xfId="0" applyFont="1" applyFill="1" applyBorder="1" applyAlignment="1">
      <alignment horizontal="left"/>
    </xf>
    <xf numFmtId="0" fontId="8" fillId="5" borderId="0" xfId="0" applyFont="1" applyFill="1" applyAlignment="1">
      <alignment horizontal="center" vertical="center" wrapText="1"/>
    </xf>
    <xf numFmtId="0" fontId="7" fillId="5" borderId="35" xfId="0" applyFont="1" applyFill="1" applyBorder="1" applyAlignment="1">
      <alignment vertical="center"/>
    </xf>
    <xf numFmtId="0" fontId="7" fillId="5" borderId="0" xfId="0" applyFont="1" applyFill="1" applyAlignment="1">
      <alignment horizontal="center" vertical="center"/>
    </xf>
    <xf numFmtId="0" fontId="7" fillId="5" borderId="0" xfId="0" applyFont="1" applyFill="1" applyAlignment="1">
      <alignment vertical="center"/>
    </xf>
    <xf numFmtId="0" fontId="7" fillId="5" borderId="35" xfId="0" applyFont="1" applyFill="1" applyBorder="1" applyAlignment="1">
      <alignment horizontal="center" vertical="center"/>
    </xf>
    <xf numFmtId="0" fontId="7" fillId="5" borderId="0" xfId="0" applyFont="1" applyFill="1" applyAlignment="1">
      <alignment horizontal="left" vertical="center"/>
    </xf>
    <xf numFmtId="0" fontId="7" fillId="5" borderId="9" xfId="0" applyFont="1" applyFill="1" applyBorder="1" applyAlignment="1">
      <alignment vertical="center"/>
    </xf>
    <xf numFmtId="0" fontId="7" fillId="5" borderId="9" xfId="0" applyFont="1" applyFill="1" applyBorder="1" applyAlignment="1">
      <alignment horizontal="center" vertical="center"/>
    </xf>
    <xf numFmtId="0" fontId="7" fillId="5" borderId="9" xfId="0" applyFont="1" applyFill="1" applyBorder="1" applyAlignment="1">
      <alignment horizontal="left" vertical="center"/>
    </xf>
    <xf numFmtId="0" fontId="9" fillId="15" borderId="40" xfId="0" applyFont="1" applyFill="1" applyBorder="1" applyAlignment="1">
      <alignment horizontal="center" vertical="center"/>
    </xf>
    <xf numFmtId="0" fontId="9" fillId="15" borderId="7" xfId="0" applyFont="1" applyFill="1" applyBorder="1" applyAlignment="1">
      <alignment horizontal="center" vertical="center"/>
    </xf>
    <xf numFmtId="0" fontId="9" fillId="15" borderId="7"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7" fillId="5" borderId="49" xfId="0" applyFont="1" applyFill="1" applyBorder="1" applyAlignment="1">
      <alignment horizontal="left" vertical="center"/>
    </xf>
    <xf numFmtId="0" fontId="7" fillId="5" borderId="11" xfId="0" applyFont="1" applyFill="1" applyBorder="1" applyAlignment="1">
      <alignment horizontal="center" vertical="center"/>
    </xf>
    <xf numFmtId="0" fontId="7" fillId="5" borderId="2" xfId="0" applyFont="1" applyFill="1" applyBorder="1" applyAlignment="1">
      <alignment horizontal="center" vertical="center"/>
    </xf>
    <xf numFmtId="164" fontId="7" fillId="5" borderId="2" xfId="0" applyNumberFormat="1" applyFont="1" applyFill="1" applyBorder="1" applyAlignment="1">
      <alignment horizontal="right" vertical="center"/>
    </xf>
    <xf numFmtId="0" fontId="7" fillId="5" borderId="2" xfId="0" applyFont="1" applyFill="1" applyBorder="1" applyAlignment="1">
      <alignment horizontal="left" vertical="center"/>
    </xf>
    <xf numFmtId="0" fontId="7" fillId="5" borderId="11" xfId="0" applyFont="1" applyFill="1" applyBorder="1" applyAlignment="1">
      <alignment horizontal="left"/>
    </xf>
    <xf numFmtId="0" fontId="7" fillId="6" borderId="47" xfId="0" applyFont="1" applyFill="1" applyBorder="1" applyAlignment="1">
      <alignment horizontal="left" vertical="center"/>
    </xf>
    <xf numFmtId="0" fontId="7" fillId="6" borderId="14" xfId="0" applyFont="1" applyFill="1" applyBorder="1" applyAlignment="1">
      <alignment horizontal="left"/>
    </xf>
    <xf numFmtId="0" fontId="7" fillId="5" borderId="39" xfId="0" applyFont="1" applyFill="1" applyBorder="1" applyAlignment="1">
      <alignment vertical="center"/>
    </xf>
    <xf numFmtId="0" fontId="7" fillId="5" borderId="47" xfId="0" applyFont="1" applyFill="1" applyBorder="1" applyAlignment="1">
      <alignment horizontal="left"/>
    </xf>
    <xf numFmtId="0" fontId="7" fillId="6" borderId="45" xfId="0" applyFont="1" applyFill="1" applyBorder="1" applyAlignment="1">
      <alignment vertical="center"/>
    </xf>
    <xf numFmtId="0" fontId="7" fillId="6" borderId="14" xfId="0" applyFont="1" applyFill="1" applyBorder="1" applyAlignment="1">
      <alignment horizontal="center" vertical="center"/>
    </xf>
    <xf numFmtId="164" fontId="7" fillId="6" borderId="14" xfId="0" applyNumberFormat="1" applyFont="1" applyFill="1" applyBorder="1" applyAlignment="1">
      <alignment horizontal="right" vertical="center"/>
    </xf>
    <xf numFmtId="0" fontId="7" fillId="6" borderId="14" xfId="0" applyFont="1" applyFill="1" applyBorder="1" applyAlignment="1">
      <alignment vertical="center"/>
    </xf>
    <xf numFmtId="0" fontId="7" fillId="6" borderId="14" xfId="0" applyFont="1" applyFill="1" applyBorder="1" applyAlignment="1">
      <alignment horizontal="center"/>
    </xf>
    <xf numFmtId="0" fontId="7" fillId="6" borderId="47" xfId="0" applyFont="1" applyFill="1" applyBorder="1" applyAlignment="1">
      <alignment horizontal="left"/>
    </xf>
    <xf numFmtId="165" fontId="7" fillId="5" borderId="14" xfId="0" applyNumberFormat="1" applyFont="1" applyFill="1" applyBorder="1" applyAlignment="1">
      <alignment horizontal="center"/>
    </xf>
    <xf numFmtId="0" fontId="7" fillId="5" borderId="5" xfId="0" applyFont="1" applyFill="1" applyBorder="1" applyAlignment="1">
      <alignment horizontal="left"/>
    </xf>
    <xf numFmtId="0" fontId="7" fillId="5" borderId="50" xfId="0" applyFont="1" applyFill="1" applyBorder="1" applyAlignment="1">
      <alignment horizontal="left" vertical="center"/>
    </xf>
    <xf numFmtId="0" fontId="7" fillId="5" borderId="11" xfId="0" applyFont="1" applyFill="1" applyBorder="1" applyAlignment="1">
      <alignment horizontal="left" vertical="center"/>
    </xf>
    <xf numFmtId="0" fontId="7" fillId="6" borderId="39" xfId="0" applyFont="1" applyFill="1" applyBorder="1" applyAlignment="1">
      <alignment horizontal="left"/>
    </xf>
    <xf numFmtId="0" fontId="7" fillId="6" borderId="44" xfId="0" applyFont="1" applyFill="1" applyBorder="1" applyAlignment="1">
      <alignment vertical="center"/>
    </xf>
    <xf numFmtId="165" fontId="7" fillId="5" borderId="5" xfId="0" applyNumberFormat="1" applyFont="1" applyFill="1" applyBorder="1" applyAlignment="1">
      <alignment horizontal="center"/>
    </xf>
    <xf numFmtId="164" fontId="7" fillId="6" borderId="5" xfId="0" applyNumberFormat="1" applyFont="1" applyFill="1" applyBorder="1" applyAlignment="1">
      <alignment horizontal="right" vertical="center"/>
    </xf>
    <xf numFmtId="0" fontId="7" fillId="6" borderId="5" xfId="0" applyFont="1" applyFill="1" applyBorder="1" applyAlignment="1">
      <alignment vertical="center"/>
    </xf>
    <xf numFmtId="0" fontId="7" fillId="6" borderId="5" xfId="0" applyFont="1" applyFill="1" applyBorder="1" applyAlignment="1">
      <alignment horizontal="left"/>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7" fillId="5" borderId="51" xfId="0" applyFont="1" applyFill="1" applyBorder="1" applyAlignment="1">
      <alignment horizontal="left" vertical="center"/>
    </xf>
    <xf numFmtId="0" fontId="9" fillId="15" borderId="44" xfId="0" applyFont="1" applyFill="1" applyBorder="1" applyAlignment="1">
      <alignment horizontal="center" vertical="center"/>
    </xf>
    <xf numFmtId="0" fontId="7" fillId="5" borderId="39" xfId="0" applyFont="1" applyFill="1" applyBorder="1" applyAlignment="1">
      <alignment horizontal="left" vertical="center"/>
    </xf>
    <xf numFmtId="0" fontId="7" fillId="5" borderId="22" xfId="0" applyFont="1" applyFill="1" applyBorder="1" applyAlignment="1">
      <alignment horizontal="center" vertical="center"/>
    </xf>
    <xf numFmtId="0" fontId="7" fillId="5" borderId="14" xfId="0" applyFont="1" applyFill="1" applyBorder="1" applyAlignment="1">
      <alignment horizontal="left"/>
    </xf>
    <xf numFmtId="0" fontId="7" fillId="6" borderId="52" xfId="0" applyFont="1" applyFill="1" applyBorder="1" applyAlignment="1">
      <alignment horizontal="left"/>
    </xf>
    <xf numFmtId="0" fontId="7" fillId="6" borderId="47" xfId="0" applyFont="1" applyFill="1" applyBorder="1" applyAlignment="1">
      <alignment horizontal="center"/>
    </xf>
    <xf numFmtId="0" fontId="7" fillId="5" borderId="0" xfId="0" applyFont="1" applyFill="1"/>
    <xf numFmtId="0" fontId="7" fillId="5" borderId="0" xfId="0" applyFont="1" applyFill="1" applyAlignment="1">
      <alignment horizontal="center"/>
    </xf>
    <xf numFmtId="0" fontId="7" fillId="5" borderId="0" xfId="0" applyFont="1" applyFill="1" applyAlignment="1">
      <alignment horizontal="left"/>
    </xf>
    <xf numFmtId="0" fontId="19" fillId="18" borderId="41" xfId="0" applyFont="1" applyFill="1" applyBorder="1" applyAlignment="1">
      <alignment horizontal="left" vertical="center" wrapText="1"/>
    </xf>
    <xf numFmtId="0" fontId="19" fillId="18" borderId="42" xfId="0" applyFont="1" applyFill="1" applyBorder="1" applyAlignment="1">
      <alignment horizontal="left" vertical="center" wrapText="1"/>
    </xf>
    <xf numFmtId="0" fontId="19" fillId="18" borderId="53" xfId="0" applyFont="1" applyFill="1" applyBorder="1" applyAlignment="1">
      <alignment horizontal="left" vertical="center" wrapText="1"/>
    </xf>
    <xf numFmtId="0" fontId="9" fillId="15" borderId="5"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5" borderId="5"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30" xfId="0" applyFont="1" applyFill="1" applyBorder="1" applyAlignment="1">
      <alignment horizontal="center" vertical="center"/>
    </xf>
    <xf numFmtId="0" fontId="7" fillId="5" borderId="29" xfId="0" applyFont="1" applyFill="1" applyBorder="1" applyAlignment="1">
      <alignment horizontal="center"/>
    </xf>
    <xf numFmtId="0" fontId="7" fillId="5" borderId="28" xfId="0" applyFont="1" applyFill="1" applyBorder="1" applyAlignment="1">
      <alignment horizontal="center"/>
    </xf>
    <xf numFmtId="0" fontId="7" fillId="5" borderId="30" xfId="0" applyFont="1" applyFill="1" applyBorder="1" applyAlignment="1">
      <alignment horizontal="center"/>
    </xf>
    <xf numFmtId="0" fontId="9" fillId="15" borderId="7" xfId="0" applyFont="1" applyFill="1" applyBorder="1" applyAlignment="1">
      <alignment horizontal="center" vertical="center"/>
    </xf>
    <xf numFmtId="0" fontId="9" fillId="15" borderId="38" xfId="0" applyFont="1" applyFill="1" applyBorder="1" applyAlignment="1">
      <alignment horizontal="center" vertical="center"/>
    </xf>
    <xf numFmtId="0" fontId="8" fillId="16" borderId="48" xfId="0" applyFont="1" applyFill="1" applyBorder="1" applyAlignment="1">
      <alignment horizontal="left" vertical="center" wrapText="1"/>
    </xf>
    <xf numFmtId="0" fontId="8" fillId="16" borderId="3" xfId="0" applyFont="1" applyFill="1" applyBorder="1" applyAlignment="1">
      <alignment horizontal="left" vertical="center" wrapText="1"/>
    </xf>
    <xf numFmtId="0" fontId="8" fillId="16" borderId="46" xfId="0" applyFont="1" applyFill="1" applyBorder="1" applyAlignment="1">
      <alignment horizontal="left" vertical="center" wrapText="1"/>
    </xf>
    <xf numFmtId="0" fontId="9" fillId="15" borderId="15" xfId="0" applyFont="1" applyFill="1" applyBorder="1" applyAlignment="1">
      <alignment horizontal="center" vertical="center" wrapText="1"/>
    </xf>
    <xf numFmtId="0" fontId="9" fillId="15" borderId="16"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8" fillId="16" borderId="41" xfId="0" applyFont="1" applyFill="1" applyBorder="1" applyAlignment="1">
      <alignment horizontal="left" vertical="center" wrapText="1"/>
    </xf>
    <xf numFmtId="0" fontId="8" fillId="16" borderId="42" xfId="0" applyFont="1" applyFill="1" applyBorder="1" applyAlignment="1">
      <alignment horizontal="left" vertical="center" wrapText="1"/>
    </xf>
    <xf numFmtId="0" fontId="8" fillId="16" borderId="43" xfId="0" applyFont="1" applyFill="1" applyBorder="1" applyAlignment="1">
      <alignment horizontal="left" vertical="center" wrapText="1"/>
    </xf>
    <xf numFmtId="0" fontId="7" fillId="5" borderId="37" xfId="0" applyFont="1" applyFill="1" applyBorder="1" applyAlignment="1" applyProtection="1">
      <alignment horizontal="center"/>
      <protection locked="0"/>
    </xf>
    <xf numFmtId="0" fontId="7" fillId="5" borderId="35" xfId="0" applyFont="1" applyFill="1" applyBorder="1" applyAlignment="1" applyProtection="1">
      <alignment horizontal="center"/>
      <protection locked="0"/>
    </xf>
    <xf numFmtId="0" fontId="7" fillId="5" borderId="36" xfId="0" applyFont="1" applyFill="1" applyBorder="1" applyAlignment="1" applyProtection="1">
      <alignment horizontal="center"/>
      <protection locked="0"/>
    </xf>
    <xf numFmtId="0" fontId="7" fillId="5" borderId="31" xfId="0" applyFont="1" applyFill="1" applyBorder="1" applyAlignment="1" applyProtection="1">
      <alignment horizontal="center"/>
      <protection locked="0"/>
    </xf>
    <xf numFmtId="0" fontId="7" fillId="5" borderId="0" xfId="0" applyFont="1" applyFill="1" applyAlignment="1" applyProtection="1">
      <alignment horizontal="center"/>
      <protection locked="0"/>
    </xf>
    <xf numFmtId="0" fontId="7" fillId="5" borderId="32" xfId="0" applyFont="1" applyFill="1" applyBorder="1" applyAlignment="1" applyProtection="1">
      <alignment horizontal="center"/>
      <protection locked="0"/>
    </xf>
    <xf numFmtId="0" fontId="7" fillId="6" borderId="34" xfId="0" applyFont="1" applyFill="1" applyBorder="1" applyAlignment="1" applyProtection="1">
      <alignment horizontal="center"/>
      <protection locked="0"/>
    </xf>
    <xf numFmtId="0" fontId="7" fillId="6" borderId="35" xfId="0" applyFont="1" applyFill="1" applyBorder="1" applyAlignment="1" applyProtection="1">
      <alignment horizontal="center"/>
      <protection locked="0"/>
    </xf>
    <xf numFmtId="0" fontId="7" fillId="6" borderId="36" xfId="0" applyFont="1" applyFill="1" applyBorder="1" applyAlignment="1" applyProtection="1">
      <alignment horizontal="center"/>
      <protection locked="0"/>
    </xf>
    <xf numFmtId="0" fontId="9" fillId="16" borderId="41" xfId="0" applyFont="1" applyFill="1" applyBorder="1" applyAlignment="1">
      <alignment horizontal="left" vertical="center" wrapText="1"/>
    </xf>
    <xf numFmtId="0" fontId="9" fillId="16" borderId="42" xfId="0" applyFont="1" applyFill="1" applyBorder="1" applyAlignment="1">
      <alignment horizontal="left" vertical="center" wrapText="1"/>
    </xf>
    <xf numFmtId="0" fontId="9" fillId="16" borderId="43" xfId="0" applyFont="1" applyFill="1" applyBorder="1" applyAlignment="1">
      <alignment horizontal="left" vertical="center" wrapText="1"/>
    </xf>
    <xf numFmtId="0" fontId="9" fillId="15" borderId="4"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7" fillId="5" borderId="19" xfId="0" applyFont="1" applyFill="1" applyBorder="1" applyAlignment="1" applyProtection="1">
      <alignment horizontal="center"/>
      <protection locked="0"/>
    </xf>
    <xf numFmtId="0" fontId="7" fillId="5" borderId="20" xfId="0" applyFont="1" applyFill="1" applyBorder="1" applyAlignment="1" applyProtection="1">
      <alignment horizontal="center"/>
      <protection locked="0"/>
    </xf>
    <xf numFmtId="0" fontId="7" fillId="5" borderId="26" xfId="0" applyFont="1" applyFill="1" applyBorder="1" applyAlignment="1" applyProtection="1">
      <alignment horizontal="center"/>
      <protection locked="0"/>
    </xf>
    <xf numFmtId="0" fontId="14" fillId="4" borderId="29" xfId="0" applyFont="1" applyFill="1" applyBorder="1" applyAlignment="1">
      <alignment horizontal="center"/>
    </xf>
    <xf numFmtId="0" fontId="14" fillId="4" borderId="28" xfId="0" applyFont="1" applyFill="1" applyBorder="1" applyAlignment="1">
      <alignment horizontal="center"/>
    </xf>
    <xf numFmtId="0" fontId="14" fillId="4" borderId="30" xfId="0" applyFont="1" applyFill="1" applyBorder="1" applyAlignment="1">
      <alignment horizontal="center"/>
    </xf>
    <xf numFmtId="0" fontId="14" fillId="4" borderId="31" xfId="0" applyFont="1" applyFill="1" applyBorder="1" applyAlignment="1">
      <alignment horizontal="center"/>
    </xf>
    <xf numFmtId="0" fontId="14" fillId="4" borderId="0" xfId="0" applyFont="1" applyFill="1" applyAlignment="1">
      <alignment horizontal="center"/>
    </xf>
    <xf numFmtId="0" fontId="14" fillId="4" borderId="32" xfId="0" applyFont="1" applyFill="1" applyBorder="1" applyAlignment="1">
      <alignment horizontal="center"/>
    </xf>
    <xf numFmtId="0" fontId="14" fillId="3" borderId="29" xfId="0" applyFont="1" applyFill="1" applyBorder="1" applyAlignment="1">
      <alignment horizontal="center"/>
    </xf>
    <xf numFmtId="0" fontId="14" fillId="3" borderId="28" xfId="0" applyFont="1" applyFill="1" applyBorder="1" applyAlignment="1">
      <alignment horizontal="center"/>
    </xf>
    <xf numFmtId="0" fontId="14" fillId="3" borderId="30" xfId="0" applyFont="1" applyFill="1" applyBorder="1" applyAlignment="1">
      <alignment horizontal="center"/>
    </xf>
    <xf numFmtId="0" fontId="10" fillId="16" borderId="0" xfId="0" applyFont="1" applyFill="1" applyAlignment="1">
      <alignment horizontal="center" vertical="top" wrapText="1"/>
    </xf>
    <xf numFmtId="0" fontId="7" fillId="16" borderId="0" xfId="0" applyFont="1" applyFill="1" applyAlignment="1">
      <alignment horizontal="center" vertical="top" wrapText="1"/>
    </xf>
    <xf numFmtId="0" fontId="10" fillId="14" borderId="0" xfId="0" applyFont="1" applyFill="1" applyAlignment="1">
      <alignment horizontal="left" vertical="center"/>
    </xf>
    <xf numFmtId="0" fontId="7" fillId="5" borderId="35" xfId="0" applyFont="1" applyFill="1" applyBorder="1" applyAlignment="1">
      <alignment horizontal="center"/>
    </xf>
    <xf numFmtId="0" fontId="10" fillId="4" borderId="25" xfId="0" applyFont="1" applyFill="1" applyBorder="1" applyAlignment="1" applyProtection="1">
      <alignment horizontal="left" vertical="center" wrapText="1"/>
    </xf>
    <xf numFmtId="0" fontId="13" fillId="5" borderId="7" xfId="0" applyFont="1" applyFill="1" applyBorder="1" applyAlignment="1" applyProtection="1">
      <alignment vertical="center"/>
    </xf>
    <xf numFmtId="0" fontId="7" fillId="7" borderId="34" xfId="0" applyFont="1" applyFill="1" applyBorder="1" applyAlignment="1" applyProtection="1">
      <alignment horizontal="center"/>
    </xf>
    <xf numFmtId="0" fontId="7" fillId="7" borderId="35" xfId="0" applyFont="1" applyFill="1" applyBorder="1" applyAlignment="1" applyProtection="1">
      <alignment horizontal="center"/>
    </xf>
    <xf numFmtId="0" fontId="7" fillId="7" borderId="36" xfId="0" applyFont="1" applyFill="1" applyBorder="1" applyAlignment="1" applyProtection="1">
      <alignment horizontal="center"/>
    </xf>
    <xf numFmtId="0" fontId="10" fillId="4" borderId="6" xfId="0" applyFont="1" applyFill="1" applyBorder="1" applyAlignment="1" applyProtection="1">
      <alignment horizontal="left" vertical="center" wrapText="1"/>
    </xf>
    <xf numFmtId="0" fontId="13" fillId="5" borderId="1" xfId="0" applyFont="1" applyFill="1" applyBorder="1" applyAlignment="1" applyProtection="1">
      <alignment vertical="center"/>
    </xf>
    <xf numFmtId="0" fontId="7" fillId="8" borderId="8" xfId="0" applyFont="1" applyFill="1" applyBorder="1" applyAlignment="1" applyProtection="1">
      <alignment horizontal="center"/>
    </xf>
    <xf numFmtId="0" fontId="7" fillId="8" borderId="9" xfId="0" applyFont="1" applyFill="1" applyBorder="1" applyAlignment="1" applyProtection="1">
      <alignment horizontal="center"/>
    </xf>
    <xf numFmtId="0" fontId="7" fillId="8" borderId="33" xfId="0" applyFont="1" applyFill="1" applyBorder="1" applyAlignment="1" applyProtection="1">
      <alignment horizontal="center"/>
    </xf>
    <xf numFmtId="0" fontId="25" fillId="5" borderId="1" xfId="0" applyFont="1" applyFill="1" applyBorder="1" applyAlignment="1" applyProtection="1">
      <alignment vertical="center"/>
    </xf>
    <xf numFmtId="0" fontId="7" fillId="9" borderId="27" xfId="0" applyFont="1" applyFill="1" applyBorder="1" applyAlignment="1" applyProtection="1">
      <alignment horizontal="center"/>
    </xf>
    <xf numFmtId="0" fontId="7" fillId="9" borderId="28" xfId="0" applyFont="1" applyFill="1" applyBorder="1" applyAlignment="1" applyProtection="1">
      <alignment horizontal="center"/>
    </xf>
    <xf numFmtId="0" fontId="7" fillId="9" borderId="30" xfId="0" applyFont="1" applyFill="1" applyBorder="1" applyAlignment="1" applyProtection="1">
      <alignment horizontal="center"/>
    </xf>
    <xf numFmtId="0" fontId="7" fillId="10" borderId="27" xfId="0" applyFont="1" applyFill="1" applyBorder="1" applyAlignment="1" applyProtection="1">
      <alignment horizontal="center"/>
    </xf>
    <xf numFmtId="0" fontId="7" fillId="10" borderId="28" xfId="0" applyFont="1" applyFill="1" applyBorder="1" applyAlignment="1" applyProtection="1">
      <alignment horizontal="center"/>
    </xf>
    <xf numFmtId="0" fontId="7" fillId="10" borderId="30" xfId="0" applyFont="1" applyFill="1" applyBorder="1" applyAlignment="1" applyProtection="1">
      <alignment horizontal="center"/>
    </xf>
    <xf numFmtId="0" fontId="7" fillId="11" borderId="27" xfId="0" applyFont="1" applyFill="1" applyBorder="1" applyAlignment="1" applyProtection="1">
      <alignment horizontal="center"/>
    </xf>
    <xf numFmtId="0" fontId="7" fillId="11" borderId="28" xfId="0" applyFont="1" applyFill="1" applyBorder="1" applyAlignment="1" applyProtection="1">
      <alignment horizontal="center"/>
    </xf>
    <xf numFmtId="0" fontId="7" fillId="11" borderId="30" xfId="0" applyFont="1" applyFill="1" applyBorder="1" applyAlignment="1" applyProtection="1">
      <alignment horizontal="center"/>
    </xf>
    <xf numFmtId="0" fontId="10" fillId="4" borderId="10" xfId="0" applyFont="1" applyFill="1" applyBorder="1" applyAlignment="1" applyProtection="1">
      <alignment horizontal="left" vertical="center" wrapText="1"/>
    </xf>
    <xf numFmtId="0" fontId="13" fillId="5" borderId="2" xfId="0" applyFont="1" applyFill="1" applyBorder="1" applyAlignment="1" applyProtection="1">
      <alignment vertical="center"/>
    </xf>
    <xf numFmtId="0" fontId="7" fillId="12" borderId="27" xfId="0" applyFont="1" applyFill="1" applyBorder="1" applyAlignment="1" applyProtection="1">
      <alignment horizontal="center"/>
    </xf>
    <xf numFmtId="0" fontId="7" fillId="12" borderId="28" xfId="0" applyFont="1" applyFill="1" applyBorder="1" applyAlignment="1" applyProtection="1">
      <alignment horizontal="center"/>
    </xf>
    <xf numFmtId="0" fontId="9" fillId="14" borderId="23" xfId="0" applyFont="1" applyFill="1" applyBorder="1" applyAlignment="1" applyProtection="1">
      <alignment horizontal="left" vertical="center"/>
    </xf>
    <xf numFmtId="0" fontId="8" fillId="6" borderId="29" xfId="0" applyFont="1" applyFill="1" applyBorder="1" applyAlignment="1" applyProtection="1">
      <alignment horizontal="left" vertical="center" wrapText="1"/>
    </xf>
    <xf numFmtId="0" fontId="7" fillId="6" borderId="28" xfId="0" applyFont="1" applyFill="1" applyBorder="1" applyAlignment="1" applyProtection="1">
      <alignment horizontal="left" vertical="center" wrapText="1"/>
    </xf>
    <xf numFmtId="0" fontId="7" fillId="6" borderId="30" xfId="0" applyFont="1" applyFill="1" applyBorder="1" applyAlignment="1" applyProtection="1">
      <alignment horizontal="left" vertical="center" wrapText="1"/>
    </xf>
    <xf numFmtId="0" fontId="11" fillId="13" borderId="27" xfId="0" applyFont="1" applyFill="1" applyBorder="1" applyAlignment="1" applyProtection="1">
      <alignment horizontal="center" vertical="center"/>
    </xf>
    <xf numFmtId="0" fontId="11" fillId="13" borderId="28" xfId="0" applyFont="1" applyFill="1" applyBorder="1" applyAlignment="1" applyProtection="1">
      <alignment horizontal="center" vertical="center"/>
    </xf>
    <xf numFmtId="0" fontId="15" fillId="4" borderId="31" xfId="0" applyFont="1" applyFill="1" applyBorder="1" applyAlignment="1" applyProtection="1">
      <alignment horizontal="right"/>
    </xf>
    <xf numFmtId="0" fontId="15" fillId="4" borderId="0" xfId="0" applyFont="1" applyFill="1" applyAlignment="1" applyProtection="1">
      <alignment horizontal="right"/>
    </xf>
    <xf numFmtId="0" fontId="15" fillId="4" borderId="32" xfId="0" applyFont="1" applyFill="1" applyBorder="1" applyAlignment="1" applyProtection="1">
      <alignment horizontal="right"/>
    </xf>
    <xf numFmtId="0" fontId="15" fillId="4" borderId="29" xfId="0" applyFont="1" applyFill="1" applyBorder="1" applyAlignment="1" applyProtection="1">
      <alignment horizontal="right"/>
    </xf>
    <xf numFmtId="0" fontId="15" fillId="4" borderId="28" xfId="0" applyFont="1" applyFill="1" applyBorder="1" applyAlignment="1" applyProtection="1">
      <alignment horizontal="right"/>
    </xf>
    <xf numFmtId="0" fontId="15" fillId="4" borderId="30" xfId="0" applyFont="1" applyFill="1" applyBorder="1" applyAlignment="1" applyProtection="1">
      <alignment horizontal="right"/>
    </xf>
    <xf numFmtId="0" fontId="15" fillId="3" borderId="29" xfId="0" applyFont="1" applyFill="1" applyBorder="1" applyAlignment="1" applyProtection="1">
      <alignment horizontal="right"/>
    </xf>
    <xf numFmtId="0" fontId="15" fillId="3" borderId="28" xfId="0" applyFont="1" applyFill="1" applyBorder="1" applyAlignment="1" applyProtection="1">
      <alignment horizontal="right"/>
    </xf>
    <xf numFmtId="0" fontId="15" fillId="3" borderId="30" xfId="0" applyFont="1" applyFill="1" applyBorder="1" applyAlignment="1" applyProtection="1">
      <alignment horizontal="right"/>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Millares" xfId="36" builtinId="3"/>
    <cellStyle name="Normal" xfId="0" builtinId="0"/>
    <cellStyle name="Normal 2" xfId="37" xr:uid="{00000000-0005-0000-0000-000025000000}"/>
    <cellStyle name="Normal 3" xfId="38" xr:uid="{00000000-0005-0000-0000-000026000000}"/>
    <cellStyle name="Normal 4" xfId="39" xr:uid="{00000000-0005-0000-0000-000027000000}"/>
    <cellStyle name="Note" xfId="40" xr:uid="{00000000-0005-0000-0000-000028000000}"/>
    <cellStyle name="Output" xfId="41" xr:uid="{00000000-0005-0000-0000-000029000000}"/>
    <cellStyle name="Title" xfId="42" xr:uid="{00000000-0005-0000-0000-00002A000000}"/>
    <cellStyle name="Warning Text" xfId="43"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6780"/>
      <color rgb="FF038080"/>
      <color rgb="FF2C8C7A"/>
      <color rgb="FF3ECEB3"/>
      <color rgb="FF02694C"/>
      <color rgb="FFFFFFFF"/>
      <color rgb="FF059DA0"/>
      <color rgb="FFA7B4B8"/>
      <color rgb="FF828B8B"/>
      <color rgb="FFA8B0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21165</xdr:colOff>
      <xdr:row>0</xdr:row>
      <xdr:rowOff>0</xdr:rowOff>
    </xdr:from>
    <xdr:to>
      <xdr:col>14</xdr:col>
      <xdr:colOff>2116</xdr:colOff>
      <xdr:row>8</xdr:row>
      <xdr:rowOff>164429</xdr:rowOff>
    </xdr:to>
    <xdr:pic>
      <xdr:nvPicPr>
        <xdr:cNvPr id="3" name="Imagen 2">
          <a:extLst>
            <a:ext uri="{FF2B5EF4-FFF2-40B4-BE49-F238E27FC236}">
              <a16:creationId xmlns:a16="http://schemas.microsoft.com/office/drawing/2014/main" id="{4EFB81E3-B02C-765E-C4D6-0BCA408F1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582" y="0"/>
          <a:ext cx="12414251" cy="21890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1"/>
  <sheetViews>
    <sheetView showGridLines="0" tabSelected="1" zoomScale="90" zoomScaleNormal="90" workbookViewId="0">
      <selection activeCell="F25" sqref="F25"/>
    </sheetView>
  </sheetViews>
  <sheetFormatPr baseColWidth="10" defaultColWidth="11.453125" defaultRowHeight="14.5"/>
  <cols>
    <col min="1" max="1" width="11.453125" style="1"/>
    <col min="2" max="2" width="28.36328125" style="1" customWidth="1"/>
    <col min="3" max="3" width="30.81640625" style="1" customWidth="1"/>
    <col min="4" max="4" width="8.6328125" style="1" customWidth="1"/>
    <col min="5" max="5" width="6" style="1" bestFit="1" customWidth="1"/>
    <col min="6" max="6" width="10.1796875" style="2" customWidth="1"/>
    <col min="7" max="7" width="7" style="1" customWidth="1"/>
    <col min="8" max="8" width="9.453125" style="1" bestFit="1" customWidth="1"/>
    <col min="9" max="9" width="10.453125" style="2" customWidth="1"/>
    <col min="10" max="11" width="13.1796875" style="2" customWidth="1"/>
    <col min="12" max="12" width="8.81640625" style="2" customWidth="1"/>
    <col min="13" max="13" width="5.453125" style="3" customWidth="1"/>
    <col min="14" max="14" width="11.6328125" style="2" customWidth="1"/>
    <col min="15" max="15" width="11.453125" style="4"/>
    <col min="16" max="16" width="12.453125" style="4" bestFit="1" customWidth="1"/>
    <col min="17" max="35" width="11.453125" style="4"/>
    <col min="36" max="16384" width="11.453125" style="1"/>
  </cols>
  <sheetData>
    <row r="1" spans="2:14" ht="54" customHeight="1"/>
    <row r="10" spans="2:14" ht="19" customHeight="1">
      <c r="B10" s="13" t="s">
        <v>20</v>
      </c>
      <c r="C10" s="170"/>
      <c r="D10" s="171"/>
      <c r="E10" s="171"/>
      <c r="F10" s="171"/>
      <c r="G10" s="172"/>
      <c r="H10" s="22" t="s">
        <v>21</v>
      </c>
      <c r="I10" s="18"/>
      <c r="J10" s="19"/>
      <c r="K10" s="19"/>
      <c r="L10" s="19"/>
      <c r="M10" s="19"/>
      <c r="N10" s="20"/>
    </row>
    <row r="11" spans="2:14" ht="26" customHeight="1">
      <c r="B11" s="10" t="s">
        <v>22</v>
      </c>
      <c r="C11" s="162"/>
      <c r="D11" s="163"/>
      <c r="E11" s="163"/>
      <c r="F11" s="163"/>
      <c r="G11" s="164"/>
      <c r="H11" s="21" t="s">
        <v>23</v>
      </c>
      <c r="I11" s="159"/>
      <c r="J11" s="160"/>
      <c r="K11" s="160"/>
      <c r="L11" s="160"/>
      <c r="M11" s="160"/>
      <c r="N11" s="161"/>
    </row>
    <row r="12" spans="2:14" ht="23" customHeight="1">
      <c r="B12" s="14" t="s">
        <v>24</v>
      </c>
      <c r="C12" s="156"/>
      <c r="D12" s="157"/>
      <c r="E12" s="157"/>
      <c r="F12" s="157"/>
      <c r="G12" s="157"/>
      <c r="H12" s="157"/>
      <c r="I12" s="157"/>
      <c r="J12" s="157"/>
      <c r="K12" s="157"/>
      <c r="L12" s="157"/>
      <c r="M12" s="157"/>
      <c r="N12" s="158"/>
    </row>
    <row r="13" spans="2:14" ht="30" customHeight="1">
      <c r="B13" s="186" t="s">
        <v>39</v>
      </c>
      <c r="C13" s="187" t="s">
        <v>29</v>
      </c>
      <c r="D13" s="188"/>
      <c r="E13" s="189"/>
      <c r="F13" s="189"/>
      <c r="G13" s="189"/>
      <c r="H13" s="189"/>
      <c r="I13" s="189"/>
      <c r="J13" s="189"/>
      <c r="K13" s="189"/>
      <c r="L13" s="189"/>
      <c r="M13" s="189"/>
      <c r="N13" s="190"/>
    </row>
    <row r="14" spans="2:14" ht="29" customHeight="1">
      <c r="B14" s="191"/>
      <c r="C14" s="192" t="s">
        <v>30</v>
      </c>
      <c r="D14" s="193"/>
      <c r="E14" s="194"/>
      <c r="F14" s="194"/>
      <c r="G14" s="194"/>
      <c r="H14" s="194"/>
      <c r="I14" s="194"/>
      <c r="J14" s="194"/>
      <c r="K14" s="194"/>
      <c r="L14" s="194"/>
      <c r="M14" s="194"/>
      <c r="N14" s="195"/>
    </row>
    <row r="15" spans="2:14" ht="29" customHeight="1">
      <c r="B15" s="191"/>
      <c r="C15" s="196" t="s">
        <v>38</v>
      </c>
      <c r="D15" s="197"/>
      <c r="E15" s="198"/>
      <c r="F15" s="198"/>
      <c r="G15" s="198"/>
      <c r="H15" s="198"/>
      <c r="I15" s="198"/>
      <c r="J15" s="198"/>
      <c r="K15" s="198"/>
      <c r="L15" s="198"/>
      <c r="M15" s="198"/>
      <c r="N15" s="199"/>
    </row>
    <row r="16" spans="2:14" ht="26" customHeight="1">
      <c r="B16" s="191"/>
      <c r="C16" s="192" t="s">
        <v>31</v>
      </c>
      <c r="D16" s="200"/>
      <c r="E16" s="201"/>
      <c r="F16" s="201"/>
      <c r="G16" s="201"/>
      <c r="H16" s="201"/>
      <c r="I16" s="201"/>
      <c r="J16" s="201"/>
      <c r="K16" s="201"/>
      <c r="L16" s="201"/>
      <c r="M16" s="201"/>
      <c r="N16" s="202"/>
    </row>
    <row r="17" spans="1:35" ht="33" customHeight="1">
      <c r="B17" s="191"/>
      <c r="C17" s="192" t="s">
        <v>32</v>
      </c>
      <c r="D17" s="203"/>
      <c r="E17" s="204"/>
      <c r="F17" s="204"/>
      <c r="G17" s="204"/>
      <c r="H17" s="204"/>
      <c r="I17" s="204"/>
      <c r="J17" s="204"/>
      <c r="K17" s="204"/>
      <c r="L17" s="204"/>
      <c r="M17" s="204"/>
      <c r="N17" s="205"/>
    </row>
    <row r="18" spans="1:35" ht="27" customHeight="1">
      <c r="B18" s="206"/>
      <c r="C18" s="207" t="s">
        <v>33</v>
      </c>
      <c r="D18" s="208"/>
      <c r="E18" s="209"/>
      <c r="F18" s="209"/>
      <c r="G18" s="209"/>
      <c r="H18" s="209"/>
      <c r="I18" s="209"/>
      <c r="J18" s="209"/>
      <c r="K18" s="209"/>
      <c r="L18" s="209"/>
      <c r="M18" s="209"/>
      <c r="N18" s="209"/>
      <c r="P18" s="5"/>
    </row>
    <row r="19" spans="1:35" ht="48" customHeight="1">
      <c r="B19" s="210" t="s">
        <v>9</v>
      </c>
      <c r="C19" s="211" t="s">
        <v>47</v>
      </c>
      <c r="D19" s="212"/>
      <c r="E19" s="212"/>
      <c r="F19" s="212"/>
      <c r="G19" s="212"/>
      <c r="H19" s="212"/>
      <c r="I19" s="212"/>
      <c r="J19" s="212"/>
      <c r="K19" s="212"/>
      <c r="L19" s="212"/>
      <c r="M19" s="212"/>
      <c r="N19" s="213"/>
    </row>
    <row r="20" spans="1:35" ht="26" customHeight="1">
      <c r="B20" s="214" t="s">
        <v>15</v>
      </c>
      <c r="C20" s="215"/>
      <c r="D20" s="215"/>
      <c r="E20" s="215"/>
      <c r="F20" s="215"/>
      <c r="G20" s="215"/>
      <c r="H20" s="215"/>
      <c r="I20" s="215"/>
      <c r="J20" s="215"/>
      <c r="K20" s="215"/>
      <c r="L20" s="215"/>
      <c r="M20" s="215"/>
      <c r="N20" s="215"/>
    </row>
    <row r="21" spans="1:35" s="4" customFormat="1" ht="14" customHeight="1">
      <c r="B21" s="138"/>
      <c r="C21" s="139"/>
      <c r="D21" s="139"/>
      <c r="E21" s="139"/>
      <c r="F21" s="139"/>
      <c r="G21" s="139"/>
      <c r="H21" s="139"/>
      <c r="I21" s="139"/>
      <c r="J21" s="139"/>
      <c r="K21" s="139"/>
      <c r="L21" s="139"/>
      <c r="M21" s="139"/>
      <c r="N21" s="140"/>
    </row>
    <row r="22" spans="1:35" s="4" customFormat="1" ht="21">
      <c r="A22" s="48"/>
      <c r="B22" s="216" t="s">
        <v>34</v>
      </c>
      <c r="C22" s="217"/>
      <c r="D22" s="217"/>
      <c r="E22" s="218"/>
      <c r="F22" s="15">
        <v>5000</v>
      </c>
      <c r="G22" s="173"/>
      <c r="H22" s="174"/>
      <c r="I22" s="174"/>
      <c r="J22" s="174"/>
      <c r="K22" s="174"/>
      <c r="L22" s="174"/>
      <c r="M22" s="174"/>
      <c r="N22" s="175"/>
    </row>
    <row r="23" spans="1:35" s="4" customFormat="1" ht="21">
      <c r="A23" s="48"/>
      <c r="B23" s="219" t="s">
        <v>35</v>
      </c>
      <c r="C23" s="220"/>
      <c r="D23" s="220"/>
      <c r="E23" s="221"/>
      <c r="F23" s="15">
        <v>100</v>
      </c>
      <c r="G23" s="176"/>
      <c r="H23" s="177"/>
      <c r="I23" s="177"/>
      <c r="J23" s="177"/>
      <c r="K23" s="177"/>
      <c r="L23" s="177"/>
      <c r="M23" s="177"/>
      <c r="N23" s="178"/>
    </row>
    <row r="24" spans="1:35" s="4" customFormat="1" ht="21">
      <c r="A24" s="48"/>
      <c r="B24" s="219" t="s">
        <v>36</v>
      </c>
      <c r="C24" s="220"/>
      <c r="D24" s="220"/>
      <c r="E24" s="221"/>
      <c r="F24" s="16">
        <v>100</v>
      </c>
      <c r="G24" s="173"/>
      <c r="H24" s="174"/>
      <c r="I24" s="174"/>
      <c r="J24" s="174"/>
      <c r="K24" s="174"/>
      <c r="L24" s="174"/>
      <c r="M24" s="174"/>
      <c r="N24" s="175"/>
    </row>
    <row r="25" spans="1:35" s="4" customFormat="1" ht="21">
      <c r="B25" s="222" t="s">
        <v>37</v>
      </c>
      <c r="C25" s="223"/>
      <c r="D25" s="223"/>
      <c r="E25" s="224"/>
      <c r="F25" s="17">
        <f>SUM(F22:F24)</f>
        <v>5200</v>
      </c>
      <c r="G25" s="179"/>
      <c r="H25" s="180"/>
      <c r="I25" s="180"/>
      <c r="J25" s="180"/>
      <c r="K25" s="180"/>
      <c r="L25" s="180"/>
      <c r="M25" s="180"/>
      <c r="N25" s="181"/>
    </row>
    <row r="26" spans="1:35" s="4" customFormat="1">
      <c r="B26" s="141"/>
      <c r="C26" s="142"/>
      <c r="D26" s="142"/>
      <c r="E26" s="142"/>
      <c r="F26" s="142"/>
      <c r="G26" s="142"/>
      <c r="H26" s="142"/>
      <c r="I26" s="142"/>
      <c r="J26" s="142"/>
      <c r="K26" s="142"/>
      <c r="L26" s="142"/>
      <c r="M26" s="142"/>
      <c r="N26" s="143"/>
    </row>
    <row r="27" spans="1:35" s="8" customFormat="1" ht="43.5">
      <c r="B27" s="165" t="s">
        <v>41</v>
      </c>
      <c r="C27" s="49" t="s">
        <v>5</v>
      </c>
      <c r="D27" s="50" t="s">
        <v>6</v>
      </c>
      <c r="E27" s="135" t="s">
        <v>12</v>
      </c>
      <c r="F27" s="135"/>
      <c r="G27" s="168" t="s">
        <v>12</v>
      </c>
      <c r="H27" s="169"/>
      <c r="I27" s="51" t="s">
        <v>16</v>
      </c>
      <c r="J27" s="51" t="s">
        <v>1</v>
      </c>
      <c r="K27" s="52" t="s">
        <v>10</v>
      </c>
      <c r="L27" s="137" t="s">
        <v>0</v>
      </c>
      <c r="M27" s="137"/>
      <c r="N27" s="51" t="s">
        <v>2</v>
      </c>
      <c r="O27" s="7"/>
      <c r="P27" s="7"/>
      <c r="Q27" s="7"/>
      <c r="R27" s="7"/>
      <c r="S27" s="7"/>
      <c r="T27" s="7"/>
      <c r="U27" s="7"/>
      <c r="V27" s="7"/>
      <c r="W27" s="7"/>
      <c r="X27" s="7"/>
      <c r="Y27" s="7"/>
      <c r="Z27" s="7"/>
      <c r="AA27" s="7"/>
      <c r="AB27" s="7"/>
      <c r="AC27" s="7"/>
      <c r="AD27" s="7"/>
      <c r="AE27" s="7"/>
      <c r="AF27" s="7"/>
      <c r="AG27" s="7"/>
      <c r="AH27" s="7"/>
      <c r="AI27" s="7"/>
    </row>
    <row r="28" spans="1:35" ht="18.75" customHeight="1">
      <c r="B28" s="166"/>
      <c r="C28" s="53" t="s">
        <v>19</v>
      </c>
      <c r="D28" s="54">
        <v>1</v>
      </c>
      <c r="E28" s="54">
        <v>46</v>
      </c>
      <c r="F28" s="54" t="s">
        <v>26</v>
      </c>
      <c r="G28" s="55">
        <f>1/E28</f>
        <v>2.1739130434782608E-2</v>
      </c>
      <c r="H28" s="56" t="s">
        <v>7</v>
      </c>
      <c r="I28" s="57"/>
      <c r="J28" s="23">
        <f>G28*$F$25</f>
        <v>113.04347826086956</v>
      </c>
      <c r="K28" s="26"/>
      <c r="L28" s="54">
        <v>1</v>
      </c>
      <c r="M28" s="58" t="s">
        <v>8</v>
      </c>
      <c r="N28" s="44">
        <f>ROUNDUP(J28/L28,0)</f>
        <v>114</v>
      </c>
    </row>
    <row r="29" spans="1:35" ht="16.5">
      <c r="B29" s="166"/>
      <c r="C29" s="59" t="s">
        <v>13</v>
      </c>
      <c r="D29" s="60">
        <v>1</v>
      </c>
      <c r="E29" s="60">
        <v>5.94</v>
      </c>
      <c r="F29" s="60" t="s">
        <v>26</v>
      </c>
      <c r="G29" s="61">
        <f>1/E29</f>
        <v>0.16835016835016833</v>
      </c>
      <c r="H29" s="62" t="s">
        <v>7</v>
      </c>
      <c r="I29" s="63">
        <v>25</v>
      </c>
      <c r="J29" s="24">
        <f>G29*$F$25</f>
        <v>875.42087542087529</v>
      </c>
      <c r="K29" s="27"/>
      <c r="L29" s="64">
        <v>5</v>
      </c>
      <c r="M29" s="65" t="s">
        <v>8</v>
      </c>
      <c r="N29" s="43">
        <f>ROUNDUP(J29/L29,0)</f>
        <v>176</v>
      </c>
    </row>
    <row r="30" spans="1:35" ht="16.5">
      <c r="B30" s="166"/>
      <c r="C30" s="66" t="s">
        <v>17</v>
      </c>
      <c r="D30" s="67">
        <v>1</v>
      </c>
      <c r="E30" s="54">
        <v>8.1999999999999993</v>
      </c>
      <c r="F30" s="67" t="s">
        <v>26</v>
      </c>
      <c r="G30" s="55">
        <f>1/E30</f>
        <v>0.12195121951219513</v>
      </c>
      <c r="H30" s="68" t="s">
        <v>7</v>
      </c>
      <c r="I30" s="69">
        <v>15</v>
      </c>
      <c r="J30" s="23">
        <f>G30*$F$25*D30</f>
        <v>634.14634146341473</v>
      </c>
      <c r="K30" s="26"/>
      <c r="L30" s="70">
        <v>5</v>
      </c>
      <c r="M30" s="71" t="s">
        <v>8</v>
      </c>
      <c r="N30" s="45">
        <f>ROUNDUP(J30/L30,0)</f>
        <v>127</v>
      </c>
    </row>
    <row r="31" spans="1:35" ht="16.5">
      <c r="B31" s="166"/>
      <c r="C31" s="72" t="s">
        <v>4</v>
      </c>
      <c r="D31" s="60">
        <v>1</v>
      </c>
      <c r="E31" s="63">
        <v>0.6</v>
      </c>
      <c r="F31" s="73" t="s">
        <v>11</v>
      </c>
      <c r="G31" s="61">
        <v>0.6</v>
      </c>
      <c r="H31" s="74" t="s">
        <v>11</v>
      </c>
      <c r="I31" s="63"/>
      <c r="J31" s="75"/>
      <c r="K31" s="28">
        <f>G31*$F$25*D31</f>
        <v>3120</v>
      </c>
      <c r="L31" s="73">
        <v>30</v>
      </c>
      <c r="M31" s="76" t="s">
        <v>3</v>
      </c>
      <c r="N31" s="43">
        <f>ROUNDUP(K31/L31,0)</f>
        <v>104</v>
      </c>
      <c r="P31" s="9"/>
    </row>
    <row r="32" spans="1:35" ht="16.5">
      <c r="B32" s="167"/>
      <c r="C32" s="77" t="s">
        <v>14</v>
      </c>
      <c r="D32" s="67">
        <v>1</v>
      </c>
      <c r="E32" s="78">
        <v>14</v>
      </c>
      <c r="F32" s="67" t="s">
        <v>26</v>
      </c>
      <c r="G32" s="79">
        <f>1/E32</f>
        <v>7.1428571428571425E-2</v>
      </c>
      <c r="H32" s="68" t="s">
        <v>7</v>
      </c>
      <c r="I32" s="69">
        <v>11</v>
      </c>
      <c r="J32" s="25">
        <f>G32*$F$25</f>
        <v>371.42857142857139</v>
      </c>
      <c r="K32" s="23"/>
      <c r="L32" s="70">
        <v>5</v>
      </c>
      <c r="M32" s="80" t="s">
        <v>8</v>
      </c>
      <c r="N32" s="40">
        <f>ROUNDUP(J32/L32,0)</f>
        <v>75</v>
      </c>
    </row>
    <row r="33" spans="2:35" s="4" customFormat="1">
      <c r="B33" s="81"/>
      <c r="C33" s="82"/>
      <c r="D33" s="82"/>
      <c r="E33" s="82"/>
      <c r="F33" s="83"/>
      <c r="G33" s="84"/>
      <c r="H33" s="82"/>
      <c r="I33" s="85"/>
      <c r="J33" s="11"/>
      <c r="K33" s="29"/>
      <c r="L33" s="83"/>
      <c r="M33" s="86"/>
      <c r="N33" s="11"/>
      <c r="P33" s="9"/>
    </row>
    <row r="34" spans="2:35" s="4" customFormat="1">
      <c r="B34" s="81"/>
      <c r="C34" s="87"/>
      <c r="D34" s="87"/>
      <c r="E34" s="87"/>
      <c r="F34" s="88"/>
      <c r="G34" s="87"/>
      <c r="H34" s="87"/>
      <c r="I34" s="83"/>
      <c r="J34" s="32"/>
      <c r="K34" s="32"/>
      <c r="L34" s="88"/>
      <c r="M34" s="89"/>
      <c r="N34" s="11"/>
    </row>
    <row r="35" spans="2:35" s="8" customFormat="1" ht="43.5">
      <c r="B35" s="153" t="s">
        <v>42</v>
      </c>
      <c r="C35" s="90" t="s">
        <v>5</v>
      </c>
      <c r="D35" s="91" t="s">
        <v>6</v>
      </c>
      <c r="E35" s="151" t="s">
        <v>12</v>
      </c>
      <c r="F35" s="151"/>
      <c r="G35" s="149" t="s">
        <v>12</v>
      </c>
      <c r="H35" s="150"/>
      <c r="I35" s="93" t="s">
        <v>16</v>
      </c>
      <c r="J35" s="92" t="s">
        <v>1</v>
      </c>
      <c r="K35" s="92" t="s">
        <v>10</v>
      </c>
      <c r="L35" s="144" t="s">
        <v>0</v>
      </c>
      <c r="M35" s="144"/>
      <c r="N35" s="93" t="s">
        <v>2</v>
      </c>
      <c r="O35" s="7"/>
      <c r="P35" s="7"/>
      <c r="Q35" s="7"/>
      <c r="R35" s="7"/>
      <c r="S35" s="7"/>
      <c r="T35" s="7"/>
      <c r="U35" s="7"/>
      <c r="V35" s="7"/>
      <c r="W35" s="7"/>
      <c r="X35" s="7"/>
      <c r="Y35" s="7"/>
      <c r="Z35" s="7"/>
      <c r="AA35" s="7"/>
      <c r="AB35" s="7"/>
      <c r="AC35" s="7"/>
      <c r="AD35" s="7"/>
      <c r="AE35" s="7"/>
      <c r="AF35" s="7"/>
      <c r="AG35" s="7"/>
      <c r="AH35" s="7"/>
      <c r="AI35" s="7"/>
    </row>
    <row r="36" spans="2:35" ht="16.5">
      <c r="B36" s="154"/>
      <c r="C36" s="94" t="s">
        <v>19</v>
      </c>
      <c r="D36" s="95">
        <v>1</v>
      </c>
      <c r="E36" s="96">
        <v>46</v>
      </c>
      <c r="F36" s="96" t="s">
        <v>26</v>
      </c>
      <c r="G36" s="97">
        <f>1/E36</f>
        <v>2.1739130434782608E-2</v>
      </c>
      <c r="H36" s="98" t="s">
        <v>7</v>
      </c>
      <c r="I36" s="96"/>
      <c r="J36" s="33">
        <f>G36*$F$25</f>
        <v>113.04347826086956</v>
      </c>
      <c r="K36" s="33"/>
      <c r="L36" s="96">
        <v>1</v>
      </c>
      <c r="M36" s="99" t="s">
        <v>8</v>
      </c>
      <c r="N36" s="46">
        <f>ROUNDUP(J36/L36,0)</f>
        <v>114</v>
      </c>
    </row>
    <row r="37" spans="2:35" ht="16.5">
      <c r="B37" s="154"/>
      <c r="C37" s="59" t="s">
        <v>13</v>
      </c>
      <c r="D37" s="60">
        <v>1</v>
      </c>
      <c r="E37" s="63">
        <v>5.94</v>
      </c>
      <c r="F37" s="63" t="s">
        <v>26</v>
      </c>
      <c r="G37" s="61">
        <f>1/E37</f>
        <v>0.16835016835016833</v>
      </c>
      <c r="H37" s="100" t="s">
        <v>7</v>
      </c>
      <c r="I37" s="63">
        <v>25</v>
      </c>
      <c r="J37" s="27">
        <f>G37*$F$25</f>
        <v>875.42087542087529</v>
      </c>
      <c r="K37" s="27"/>
      <c r="L37" s="63">
        <v>5</v>
      </c>
      <c r="M37" s="101" t="s">
        <v>8</v>
      </c>
      <c r="N37" s="43">
        <f>ROUNDUP(J37/L37,0)</f>
        <v>176</v>
      </c>
    </row>
    <row r="38" spans="2:35" ht="16.5">
      <c r="B38" s="154"/>
      <c r="C38" s="102" t="s">
        <v>17</v>
      </c>
      <c r="D38" s="57">
        <v>2</v>
      </c>
      <c r="E38" s="69">
        <v>8.1999999999999993</v>
      </c>
      <c r="F38" s="67" t="s">
        <v>26</v>
      </c>
      <c r="G38" s="79">
        <f>1/E38</f>
        <v>0.12195121951219513</v>
      </c>
      <c r="H38" s="56" t="s">
        <v>7</v>
      </c>
      <c r="I38" s="69">
        <v>15</v>
      </c>
      <c r="J38" s="25">
        <f>G38*$F$25*D38</f>
        <v>1268.2926829268295</v>
      </c>
      <c r="K38" s="26"/>
      <c r="L38" s="67">
        <v>5</v>
      </c>
      <c r="M38" s="103" t="s">
        <v>8</v>
      </c>
      <c r="N38" s="45">
        <f>ROUNDUP(J38/L38,0)</f>
        <v>254</v>
      </c>
    </row>
    <row r="39" spans="2:35" ht="16.5">
      <c r="B39" s="154"/>
      <c r="C39" s="104" t="s">
        <v>4</v>
      </c>
      <c r="D39" s="63">
        <v>2</v>
      </c>
      <c r="E39" s="60">
        <v>0.6</v>
      </c>
      <c r="F39" s="105" t="s">
        <v>11</v>
      </c>
      <c r="G39" s="106">
        <v>0.6</v>
      </c>
      <c r="H39" s="107" t="s">
        <v>11</v>
      </c>
      <c r="I39" s="63"/>
      <c r="J39" s="108"/>
      <c r="K39" s="28">
        <f>G39*$F$25*D39</f>
        <v>6240</v>
      </c>
      <c r="L39" s="105">
        <v>30</v>
      </c>
      <c r="M39" s="109" t="s">
        <v>3</v>
      </c>
      <c r="N39" s="39">
        <f>ROUNDUP(K39/L39,0)</f>
        <v>208</v>
      </c>
    </row>
    <row r="40" spans="2:35" ht="16.5">
      <c r="B40" s="155"/>
      <c r="C40" s="66" t="s">
        <v>14</v>
      </c>
      <c r="D40" s="67">
        <v>1</v>
      </c>
      <c r="E40" s="110">
        <v>14</v>
      </c>
      <c r="F40" s="67" t="s">
        <v>26</v>
      </c>
      <c r="G40" s="79">
        <f>1/E40</f>
        <v>7.1428571428571425E-2</v>
      </c>
      <c r="H40" s="68" t="s">
        <v>7</v>
      </c>
      <c r="I40" s="67">
        <v>11</v>
      </c>
      <c r="J40" s="25">
        <f>G40*$F$25</f>
        <v>371.42857142857139</v>
      </c>
      <c r="K40" s="34"/>
      <c r="L40" s="67">
        <v>5</v>
      </c>
      <c r="M40" s="111" t="s">
        <v>8</v>
      </c>
      <c r="N40" s="40">
        <f>ROUNDUP(J40/L40,0)</f>
        <v>75</v>
      </c>
    </row>
    <row r="41" spans="2:35" s="4" customFormat="1">
      <c r="B41" s="81"/>
      <c r="C41" s="82"/>
      <c r="D41" s="84"/>
      <c r="E41" s="82"/>
      <c r="F41" s="83"/>
      <c r="G41" s="84"/>
      <c r="H41" s="82"/>
      <c r="I41" s="83"/>
      <c r="J41" s="11"/>
      <c r="K41" s="29"/>
      <c r="L41" s="83"/>
      <c r="M41" s="86"/>
      <c r="N41" s="11"/>
    </row>
    <row r="42" spans="2:35" s="4" customFormat="1">
      <c r="B42" s="81"/>
      <c r="C42" s="87"/>
      <c r="D42" s="87"/>
      <c r="E42" s="84"/>
      <c r="F42" s="83"/>
      <c r="G42" s="87"/>
      <c r="H42" s="87"/>
      <c r="I42" s="88"/>
      <c r="J42" s="11"/>
      <c r="K42" s="11"/>
      <c r="L42" s="83"/>
      <c r="M42" s="86"/>
      <c r="N42" s="32"/>
    </row>
    <row r="43" spans="2:35" s="8" customFormat="1" ht="43.5">
      <c r="B43" s="146" t="s">
        <v>43</v>
      </c>
      <c r="C43" s="90" t="s">
        <v>5</v>
      </c>
      <c r="D43" s="91" t="s">
        <v>6</v>
      </c>
      <c r="E43" s="152" t="s">
        <v>12</v>
      </c>
      <c r="F43" s="152"/>
      <c r="G43" s="149" t="s">
        <v>12</v>
      </c>
      <c r="H43" s="150"/>
      <c r="I43" s="92" t="s">
        <v>16</v>
      </c>
      <c r="J43" s="93" t="s">
        <v>1</v>
      </c>
      <c r="K43" s="93" t="s">
        <v>10</v>
      </c>
      <c r="L43" s="145" t="s">
        <v>0</v>
      </c>
      <c r="M43" s="145"/>
      <c r="N43" s="92" t="s">
        <v>2</v>
      </c>
      <c r="O43" s="7"/>
      <c r="P43" s="7"/>
      <c r="Q43" s="7"/>
      <c r="R43" s="7"/>
      <c r="S43" s="7"/>
      <c r="T43" s="7"/>
      <c r="U43" s="7"/>
      <c r="V43" s="7"/>
      <c r="W43" s="7"/>
      <c r="X43" s="7"/>
      <c r="Y43" s="12"/>
      <c r="Z43" s="7"/>
      <c r="AA43" s="7"/>
      <c r="AB43" s="7"/>
      <c r="AC43" s="7"/>
      <c r="AD43" s="7"/>
      <c r="AE43" s="7"/>
      <c r="AF43" s="7"/>
      <c r="AG43" s="7"/>
      <c r="AH43" s="7"/>
      <c r="AI43" s="7"/>
    </row>
    <row r="44" spans="2:35" ht="16.5">
      <c r="B44" s="147"/>
      <c r="C44" s="112" t="s">
        <v>19</v>
      </c>
      <c r="D44" s="96">
        <v>1</v>
      </c>
      <c r="E44" s="96">
        <v>46</v>
      </c>
      <c r="F44" s="96" t="s">
        <v>27</v>
      </c>
      <c r="G44" s="97">
        <f>1/E44</f>
        <v>2.1739130434782608E-2</v>
      </c>
      <c r="H44" s="113" t="s">
        <v>7</v>
      </c>
      <c r="I44" s="96"/>
      <c r="J44" s="33">
        <f>G44*$F$25</f>
        <v>113.04347826086956</v>
      </c>
      <c r="K44" s="35"/>
      <c r="L44" s="96">
        <v>1</v>
      </c>
      <c r="M44" s="99" t="s">
        <v>8</v>
      </c>
      <c r="N44" s="42">
        <f>ROUNDUP(J44/L44,0)</f>
        <v>114</v>
      </c>
    </row>
    <row r="45" spans="2:35" ht="16.5">
      <c r="B45" s="147"/>
      <c r="C45" s="114" t="s">
        <v>13</v>
      </c>
      <c r="D45" s="60">
        <v>1</v>
      </c>
      <c r="E45" s="60">
        <v>5.94</v>
      </c>
      <c r="F45" s="63" t="s">
        <v>27</v>
      </c>
      <c r="G45" s="61">
        <f>1/E45</f>
        <v>0.16835016835016833</v>
      </c>
      <c r="H45" s="62" t="s">
        <v>7</v>
      </c>
      <c r="I45" s="60">
        <v>25</v>
      </c>
      <c r="J45" s="24">
        <f>G45*$F$25</f>
        <v>875.42087542087529</v>
      </c>
      <c r="K45" s="36"/>
      <c r="L45" s="60">
        <v>5</v>
      </c>
      <c r="M45" s="101" t="s">
        <v>8</v>
      </c>
      <c r="N45" s="39">
        <f>ROUNDUP(J45/L45,0)</f>
        <v>176</v>
      </c>
    </row>
    <row r="46" spans="2:35" ht="16.5">
      <c r="B46" s="147"/>
      <c r="C46" s="77" t="s">
        <v>17</v>
      </c>
      <c r="D46" s="57">
        <v>2</v>
      </c>
      <c r="E46" s="57">
        <v>8.1999999999999993</v>
      </c>
      <c r="F46" s="69" t="s">
        <v>27</v>
      </c>
      <c r="G46" s="55">
        <f>1/E46</f>
        <v>0.12195121951219513</v>
      </c>
      <c r="H46" s="68" t="s">
        <v>7</v>
      </c>
      <c r="I46" s="57">
        <v>15</v>
      </c>
      <c r="J46" s="25">
        <f>G46*$F$25*D46</f>
        <v>1268.2926829268295</v>
      </c>
      <c r="K46" s="26"/>
      <c r="L46" s="67">
        <v>5</v>
      </c>
      <c r="M46" s="103" t="s">
        <v>8</v>
      </c>
      <c r="N46" s="40">
        <f>ROUNDUP(J46/L46,0)</f>
        <v>254</v>
      </c>
    </row>
    <row r="47" spans="2:35" ht="16.5">
      <c r="B47" s="147"/>
      <c r="C47" s="115" t="s">
        <v>4</v>
      </c>
      <c r="D47" s="60">
        <v>2</v>
      </c>
      <c r="E47" s="63">
        <v>0.6</v>
      </c>
      <c r="F47" s="63" t="s">
        <v>11</v>
      </c>
      <c r="G47" s="61">
        <f>+E47</f>
        <v>0.6</v>
      </c>
      <c r="H47" s="74" t="s">
        <v>11</v>
      </c>
      <c r="I47" s="60"/>
      <c r="J47" s="75"/>
      <c r="K47" s="30">
        <f>G47*$F$25*D47</f>
        <v>6240</v>
      </c>
      <c r="L47" s="105">
        <v>30</v>
      </c>
      <c r="M47" s="109" t="s">
        <v>3</v>
      </c>
      <c r="N47" s="39">
        <f>ROUNDUP(K47/L47,0)</f>
        <v>208</v>
      </c>
    </row>
    <row r="48" spans="2:35" ht="16.5">
      <c r="B48" s="147"/>
      <c r="C48" s="66" t="s">
        <v>14</v>
      </c>
      <c r="D48" s="57">
        <v>2</v>
      </c>
      <c r="E48" s="116">
        <v>14</v>
      </c>
      <c r="F48" s="69" t="s">
        <v>27</v>
      </c>
      <c r="G48" s="55">
        <f>1/E48</f>
        <v>7.1428571428571425E-2</v>
      </c>
      <c r="H48" s="56" t="s">
        <v>7</v>
      </c>
      <c r="I48" s="57">
        <v>11</v>
      </c>
      <c r="J48" s="25">
        <f>G48*$F$25*D48</f>
        <v>742.85714285714278</v>
      </c>
      <c r="K48" s="31"/>
      <c r="L48" s="69">
        <v>5</v>
      </c>
      <c r="M48" s="111" t="s">
        <v>8</v>
      </c>
      <c r="N48" s="38">
        <f>ROUNDUP(J48/L48,0)</f>
        <v>149</v>
      </c>
    </row>
    <row r="49" spans="1:14" ht="16.5">
      <c r="B49" s="148"/>
      <c r="C49" s="72" t="s">
        <v>4</v>
      </c>
      <c r="D49" s="60">
        <v>1</v>
      </c>
      <c r="E49" s="60">
        <v>0.6</v>
      </c>
      <c r="F49" s="60" t="s">
        <v>11</v>
      </c>
      <c r="G49" s="117">
        <f>+E49</f>
        <v>0.6</v>
      </c>
      <c r="H49" s="118" t="s">
        <v>11</v>
      </c>
      <c r="I49" s="60"/>
      <c r="J49" s="75"/>
      <c r="K49" s="30">
        <f>G49*$F$25*D49</f>
        <v>3120</v>
      </c>
      <c r="L49" s="60">
        <v>30</v>
      </c>
      <c r="M49" s="119" t="s">
        <v>3</v>
      </c>
      <c r="N49" s="43">
        <f>ROUNDUP(K49/L49,0)</f>
        <v>104</v>
      </c>
    </row>
    <row r="50" spans="1:14" s="4" customFormat="1">
      <c r="B50" s="120"/>
      <c r="C50" s="84"/>
      <c r="D50" s="84"/>
      <c r="E50" s="84"/>
      <c r="F50" s="83"/>
      <c r="G50" s="84"/>
      <c r="H50" s="84"/>
      <c r="I50" s="83"/>
      <c r="J50" s="11"/>
      <c r="K50" s="29"/>
      <c r="L50" s="83"/>
      <c r="M50" s="86"/>
      <c r="N50" s="29"/>
    </row>
    <row r="51" spans="1:14" s="4" customFormat="1">
      <c r="B51" s="121"/>
      <c r="C51" s="84"/>
      <c r="D51" s="84"/>
      <c r="E51" s="84"/>
      <c r="F51" s="83"/>
      <c r="G51" s="87"/>
      <c r="H51" s="87"/>
      <c r="I51" s="88"/>
      <c r="J51" s="11"/>
      <c r="K51" s="32"/>
      <c r="L51" s="83"/>
      <c r="M51" s="122"/>
      <c r="N51" s="32"/>
    </row>
    <row r="52" spans="1:14" s="4" customFormat="1" ht="43.5" customHeight="1">
      <c r="A52" s="47"/>
      <c r="B52" s="132" t="s">
        <v>45</v>
      </c>
      <c r="C52" s="123" t="s">
        <v>5</v>
      </c>
      <c r="D52" s="50" t="s">
        <v>6</v>
      </c>
      <c r="E52" s="135" t="s">
        <v>12</v>
      </c>
      <c r="F52" s="135"/>
      <c r="G52" s="136" t="s">
        <v>12</v>
      </c>
      <c r="H52" s="136"/>
      <c r="I52" s="51" t="s">
        <v>16</v>
      </c>
      <c r="J52" s="51" t="s">
        <v>1</v>
      </c>
      <c r="K52" s="51" t="s">
        <v>10</v>
      </c>
      <c r="L52" s="137" t="s">
        <v>0</v>
      </c>
      <c r="M52" s="137"/>
      <c r="N52" s="51" t="s">
        <v>2</v>
      </c>
    </row>
    <row r="53" spans="1:14" s="4" customFormat="1" ht="16.5">
      <c r="B53" s="133"/>
      <c r="C53" s="124" t="s">
        <v>19</v>
      </c>
      <c r="D53" s="125">
        <v>1</v>
      </c>
      <c r="E53" s="57">
        <v>46</v>
      </c>
      <c r="F53" s="57" t="s">
        <v>27</v>
      </c>
      <c r="G53" s="79">
        <f>1/E53</f>
        <v>2.1739130434782608E-2</v>
      </c>
      <c r="H53" s="56" t="s">
        <v>7</v>
      </c>
      <c r="I53" s="67"/>
      <c r="J53" s="34">
        <f>G53*($F$25)</f>
        <v>113.04347826086956</v>
      </c>
      <c r="K53" s="34"/>
      <c r="L53" s="57">
        <v>1</v>
      </c>
      <c r="M53" s="126" t="s">
        <v>8</v>
      </c>
      <c r="N53" s="38">
        <f>ROUNDUP(J53/L53,0)</f>
        <v>114</v>
      </c>
    </row>
    <row r="54" spans="1:14" s="4" customFormat="1" ht="16.5">
      <c r="B54" s="133"/>
      <c r="C54" s="127" t="s">
        <v>13</v>
      </c>
      <c r="D54" s="63">
        <v>1</v>
      </c>
      <c r="E54" s="60">
        <v>5.94</v>
      </c>
      <c r="F54" s="60" t="s">
        <v>27</v>
      </c>
      <c r="G54" s="117">
        <f>1/E54</f>
        <v>0.16835016835016833</v>
      </c>
      <c r="H54" s="62" t="s">
        <v>7</v>
      </c>
      <c r="I54" s="105">
        <v>25</v>
      </c>
      <c r="J54" s="24">
        <f>G54*($F$25)</f>
        <v>875.42087542087529</v>
      </c>
      <c r="K54" s="27"/>
      <c r="L54" s="63">
        <v>5</v>
      </c>
      <c r="M54" s="109" t="s">
        <v>8</v>
      </c>
      <c r="N54" s="39">
        <f>ROUNDUP(J54/L54,0)</f>
        <v>176</v>
      </c>
    </row>
    <row r="55" spans="1:14" s="4" customFormat="1" ht="16.5">
      <c r="B55" s="133"/>
      <c r="C55" s="102" t="s">
        <v>25</v>
      </c>
      <c r="D55" s="67">
        <v>1</v>
      </c>
      <c r="E55" s="57">
        <v>4</v>
      </c>
      <c r="F55" s="125" t="s">
        <v>28</v>
      </c>
      <c r="G55" s="79">
        <f>1/E55</f>
        <v>0.25</v>
      </c>
      <c r="H55" s="68" t="s">
        <v>11</v>
      </c>
      <c r="I55" s="69">
        <v>10</v>
      </c>
      <c r="J55" s="34"/>
      <c r="K55" s="31">
        <f>G55*($F$25)*D55</f>
        <v>1300</v>
      </c>
      <c r="L55" s="69">
        <v>12</v>
      </c>
      <c r="M55" s="103" t="s">
        <v>3</v>
      </c>
      <c r="N55" s="40">
        <f>ROUNDUP(K55/L55,0)</f>
        <v>109</v>
      </c>
    </row>
    <row r="56" spans="1:14" s="4" customFormat="1" ht="16.5">
      <c r="B56" s="133"/>
      <c r="C56" s="72" t="s">
        <v>46</v>
      </c>
      <c r="D56" s="60">
        <v>1</v>
      </c>
      <c r="E56" s="60">
        <v>0.6</v>
      </c>
      <c r="F56" s="105" t="s">
        <v>11</v>
      </c>
      <c r="G56" s="106">
        <f>+E56</f>
        <v>0.6</v>
      </c>
      <c r="H56" s="74" t="s">
        <v>11</v>
      </c>
      <c r="I56" s="60"/>
      <c r="J56" s="128"/>
      <c r="K56" s="28">
        <f>G56*($F$25)*D56</f>
        <v>3120</v>
      </c>
      <c r="L56" s="60">
        <v>30</v>
      </c>
      <c r="M56" s="119" t="s">
        <v>3</v>
      </c>
      <c r="N56" s="41">
        <f>ROUNDUP(K56/L56,0)</f>
        <v>104</v>
      </c>
    </row>
    <row r="57" spans="1:14" s="4" customFormat="1" ht="16.5">
      <c r="B57" s="134"/>
      <c r="C57" s="66" t="s">
        <v>14</v>
      </c>
      <c r="D57" s="57">
        <v>1</v>
      </c>
      <c r="E57" s="110">
        <v>9</v>
      </c>
      <c r="F57" s="67" t="s">
        <v>27</v>
      </c>
      <c r="G57" s="79">
        <f>1/E57</f>
        <v>0.1111111111111111</v>
      </c>
      <c r="H57" s="56" t="s">
        <v>7</v>
      </c>
      <c r="I57" s="57"/>
      <c r="J57" s="25">
        <f>G57*($F$25)*D57</f>
        <v>577.77777777777771</v>
      </c>
      <c r="K57" s="37"/>
      <c r="L57" s="57">
        <v>5</v>
      </c>
      <c r="M57" s="126" t="s">
        <v>8</v>
      </c>
      <c r="N57" s="40">
        <f>ROUNDUP(J57/L57,0)</f>
        <v>116</v>
      </c>
    </row>
    <row r="58" spans="1:14" s="4" customFormat="1">
      <c r="B58" s="129"/>
      <c r="C58" s="129"/>
      <c r="D58" s="129"/>
      <c r="E58" s="129"/>
      <c r="F58" s="130"/>
      <c r="G58" s="129"/>
      <c r="H58" s="129"/>
      <c r="I58" s="130"/>
      <c r="J58" s="130"/>
      <c r="K58" s="130"/>
      <c r="L58" s="130"/>
      <c r="M58" s="131"/>
      <c r="N58" s="130"/>
    </row>
    <row r="59" spans="1:14" s="4" customFormat="1">
      <c r="B59" s="129"/>
      <c r="C59" s="129"/>
      <c r="D59" s="129"/>
      <c r="E59" s="129"/>
      <c r="F59" s="130"/>
      <c r="G59" s="129"/>
      <c r="H59" s="129"/>
      <c r="I59" s="130"/>
      <c r="J59" s="130"/>
      <c r="K59" s="130"/>
      <c r="L59" s="130"/>
      <c r="M59" s="131"/>
      <c r="N59" s="130"/>
    </row>
    <row r="60" spans="1:14" s="4" customFormat="1" ht="43.5" customHeight="1">
      <c r="B60" s="132" t="s">
        <v>44</v>
      </c>
      <c r="C60" s="123" t="s">
        <v>5</v>
      </c>
      <c r="D60" s="50" t="s">
        <v>6</v>
      </c>
      <c r="E60" s="135" t="s">
        <v>12</v>
      </c>
      <c r="F60" s="135"/>
      <c r="G60" s="136" t="s">
        <v>12</v>
      </c>
      <c r="H60" s="136"/>
      <c r="I60" s="51" t="s">
        <v>16</v>
      </c>
      <c r="J60" s="51" t="s">
        <v>1</v>
      </c>
      <c r="K60" s="51" t="s">
        <v>10</v>
      </c>
      <c r="L60" s="137" t="s">
        <v>0</v>
      </c>
      <c r="M60" s="137"/>
      <c r="N60" s="51" t="s">
        <v>2</v>
      </c>
    </row>
    <row r="61" spans="1:14" s="4" customFormat="1" ht="16.5">
      <c r="B61" s="133"/>
      <c r="C61" s="124" t="s">
        <v>19</v>
      </c>
      <c r="D61" s="125">
        <v>1</v>
      </c>
      <c r="E61" s="57">
        <v>46</v>
      </c>
      <c r="F61" s="57" t="s">
        <v>26</v>
      </c>
      <c r="G61" s="79">
        <f>1/E61</f>
        <v>2.1739130434782608E-2</v>
      </c>
      <c r="H61" s="56" t="s">
        <v>7</v>
      </c>
      <c r="I61" s="67"/>
      <c r="J61" s="34">
        <f>G61*($F$25)</f>
        <v>113.04347826086956</v>
      </c>
      <c r="K61" s="34"/>
      <c r="L61" s="57">
        <v>1</v>
      </c>
      <c r="M61" s="126" t="s">
        <v>8</v>
      </c>
      <c r="N61" s="38">
        <f>ROUNDUP(J61/L61,0)</f>
        <v>114</v>
      </c>
    </row>
    <row r="62" spans="1:14" s="4" customFormat="1" ht="16.5">
      <c r="B62" s="133"/>
      <c r="C62" s="127" t="s">
        <v>13</v>
      </c>
      <c r="D62" s="63">
        <v>1</v>
      </c>
      <c r="E62" s="60">
        <v>5.94</v>
      </c>
      <c r="F62" s="60" t="s">
        <v>26</v>
      </c>
      <c r="G62" s="117">
        <f>1/E62</f>
        <v>0.16835016835016833</v>
      </c>
      <c r="H62" s="62" t="s">
        <v>7</v>
      </c>
      <c r="I62" s="105">
        <v>25</v>
      </c>
      <c r="J62" s="24">
        <f>G62*($F$25)</f>
        <v>875.42087542087529</v>
      </c>
      <c r="K62" s="27"/>
      <c r="L62" s="63">
        <v>5</v>
      </c>
      <c r="M62" s="109" t="s">
        <v>8</v>
      </c>
      <c r="N62" s="39">
        <f>ROUNDUP(J62/L62,0)</f>
        <v>176</v>
      </c>
    </row>
    <row r="63" spans="1:14" s="4" customFormat="1" ht="16.5">
      <c r="B63" s="133"/>
      <c r="C63" s="102" t="s">
        <v>25</v>
      </c>
      <c r="D63" s="67">
        <v>1</v>
      </c>
      <c r="E63" s="57">
        <v>4</v>
      </c>
      <c r="F63" s="125" t="s">
        <v>28</v>
      </c>
      <c r="G63" s="79">
        <f>1/E63</f>
        <v>0.25</v>
      </c>
      <c r="H63" s="68" t="s">
        <v>11</v>
      </c>
      <c r="I63" s="69">
        <v>10</v>
      </c>
      <c r="J63" s="34"/>
      <c r="K63" s="31">
        <f>G63*($F$25)*D63</f>
        <v>1300</v>
      </c>
      <c r="L63" s="69">
        <v>12</v>
      </c>
      <c r="M63" s="103" t="s">
        <v>3</v>
      </c>
      <c r="N63" s="40">
        <f>ROUNDUP(K63/L63,0)</f>
        <v>109</v>
      </c>
    </row>
    <row r="64" spans="1:14" s="4" customFormat="1" ht="16.5">
      <c r="B64" s="133"/>
      <c r="C64" s="72" t="s">
        <v>46</v>
      </c>
      <c r="D64" s="60">
        <v>1</v>
      </c>
      <c r="E64" s="60">
        <v>1.2</v>
      </c>
      <c r="F64" s="105" t="s">
        <v>11</v>
      </c>
      <c r="G64" s="106">
        <f>+E64</f>
        <v>1.2</v>
      </c>
      <c r="H64" s="74" t="s">
        <v>11</v>
      </c>
      <c r="I64" s="60"/>
      <c r="J64" s="128"/>
      <c r="K64" s="28">
        <f>G64*($F$25)*D64</f>
        <v>6240</v>
      </c>
      <c r="L64" s="60">
        <v>30</v>
      </c>
      <c r="M64" s="119" t="s">
        <v>3</v>
      </c>
      <c r="N64" s="41">
        <f>ROUNDUP(K64/L64,0)</f>
        <v>208</v>
      </c>
    </row>
    <row r="65" spans="2:14" s="4" customFormat="1" ht="16.5">
      <c r="B65" s="134"/>
      <c r="C65" s="66" t="s">
        <v>14</v>
      </c>
      <c r="D65" s="57">
        <v>1</v>
      </c>
      <c r="E65" s="110">
        <v>7</v>
      </c>
      <c r="F65" s="67" t="s">
        <v>26</v>
      </c>
      <c r="G65" s="79">
        <f>1/E65</f>
        <v>0.14285714285714285</v>
      </c>
      <c r="H65" s="56" t="s">
        <v>7</v>
      </c>
      <c r="I65" s="57"/>
      <c r="J65" s="25">
        <f>G65*($F$25)*D65</f>
        <v>742.85714285714278</v>
      </c>
      <c r="K65" s="37"/>
      <c r="L65" s="57">
        <v>5</v>
      </c>
      <c r="M65" s="126" t="s">
        <v>8</v>
      </c>
      <c r="N65" s="40">
        <f>ROUNDUP(J65/L65,0)</f>
        <v>149</v>
      </c>
    </row>
    <row r="66" spans="2:14" s="4" customFormat="1">
      <c r="B66" s="185"/>
      <c r="C66" s="185"/>
      <c r="D66" s="185"/>
      <c r="E66" s="185"/>
      <c r="F66" s="185"/>
      <c r="G66" s="185"/>
      <c r="H66" s="185"/>
      <c r="I66" s="185"/>
      <c r="J66" s="185"/>
      <c r="K66" s="185"/>
      <c r="L66" s="185"/>
      <c r="M66" s="185"/>
      <c r="N66" s="185"/>
    </row>
    <row r="67" spans="2:14" s="4" customFormat="1">
      <c r="B67" s="184" t="s">
        <v>18</v>
      </c>
      <c r="C67" s="184"/>
      <c r="D67" s="184"/>
      <c r="E67" s="184"/>
      <c r="F67" s="184"/>
      <c r="G67" s="184"/>
      <c r="H67" s="184"/>
      <c r="I67" s="184"/>
      <c r="J67" s="184"/>
      <c r="K67" s="184"/>
      <c r="L67" s="184"/>
      <c r="M67" s="184"/>
      <c r="N67" s="184"/>
    </row>
    <row r="68" spans="2:14" s="4" customFormat="1">
      <c r="B68" s="184"/>
      <c r="C68" s="184"/>
      <c r="D68" s="184"/>
      <c r="E68" s="184"/>
      <c r="F68" s="184"/>
      <c r="G68" s="184"/>
      <c r="H68" s="184"/>
      <c r="I68" s="184"/>
      <c r="J68" s="184"/>
      <c r="K68" s="184"/>
      <c r="L68" s="184"/>
      <c r="M68" s="184"/>
      <c r="N68" s="184"/>
    </row>
    <row r="69" spans="2:14" s="4" customFormat="1">
      <c r="B69" s="129"/>
      <c r="C69" s="129"/>
      <c r="D69" s="129"/>
      <c r="E69" s="129"/>
      <c r="F69" s="130"/>
      <c r="G69" s="129"/>
      <c r="H69" s="129"/>
      <c r="I69" s="130"/>
      <c r="J69" s="130"/>
      <c r="K69" s="130"/>
      <c r="L69" s="130"/>
      <c r="M69" s="131"/>
      <c r="N69" s="130"/>
    </row>
    <row r="70" spans="2:14" s="4" customFormat="1" ht="98" customHeight="1">
      <c r="B70" s="182" t="s">
        <v>40</v>
      </c>
      <c r="C70" s="183"/>
      <c r="D70" s="183"/>
      <c r="E70" s="183"/>
      <c r="F70" s="183"/>
      <c r="G70" s="183"/>
      <c r="H70" s="183"/>
      <c r="I70" s="183"/>
      <c r="J70" s="183"/>
      <c r="K70" s="183"/>
      <c r="L70" s="183"/>
      <c r="M70" s="183"/>
      <c r="N70" s="183"/>
    </row>
    <row r="71" spans="2:14" s="4" customFormat="1">
      <c r="F71" s="5"/>
      <c r="I71" s="5"/>
      <c r="J71" s="5"/>
      <c r="K71" s="5"/>
      <c r="L71" s="5"/>
      <c r="M71" s="6"/>
      <c r="N71" s="5"/>
    </row>
    <row r="72" spans="2:14" s="4" customFormat="1">
      <c r="F72" s="5"/>
      <c r="I72" s="5"/>
      <c r="J72" s="5"/>
      <c r="K72" s="5"/>
      <c r="L72" s="5"/>
      <c r="M72" s="6"/>
      <c r="N72" s="5"/>
    </row>
    <row r="73" spans="2:14" s="4" customFormat="1">
      <c r="F73" s="5"/>
      <c r="I73" s="5"/>
      <c r="J73" s="5"/>
      <c r="K73" s="5"/>
      <c r="L73" s="5"/>
      <c r="M73" s="6"/>
      <c r="N73" s="5"/>
    </row>
    <row r="74" spans="2:14" s="4" customFormat="1">
      <c r="F74" s="5"/>
      <c r="I74" s="5"/>
      <c r="J74" s="5"/>
      <c r="K74" s="5"/>
      <c r="L74" s="5"/>
      <c r="M74" s="6"/>
      <c r="N74" s="5"/>
    </row>
    <row r="75" spans="2:14" s="4" customFormat="1">
      <c r="F75" s="5"/>
      <c r="I75" s="5"/>
      <c r="J75" s="5"/>
      <c r="K75" s="5"/>
      <c r="L75" s="5"/>
      <c r="M75" s="6"/>
      <c r="N75" s="5"/>
    </row>
    <row r="76" spans="2:14" s="4" customFormat="1">
      <c r="F76" s="5"/>
      <c r="I76" s="5"/>
      <c r="J76" s="5"/>
      <c r="K76" s="5"/>
      <c r="L76" s="5"/>
      <c r="M76" s="6"/>
      <c r="N76" s="5"/>
    </row>
    <row r="77" spans="2:14" s="4" customFormat="1">
      <c r="F77" s="5"/>
      <c r="I77" s="5"/>
      <c r="J77" s="5"/>
      <c r="K77" s="5"/>
      <c r="L77" s="5"/>
      <c r="M77" s="6"/>
      <c r="N77" s="5"/>
    </row>
    <row r="78" spans="2:14" s="4" customFormat="1">
      <c r="F78" s="5"/>
      <c r="I78" s="5"/>
      <c r="J78" s="5"/>
      <c r="K78" s="5"/>
      <c r="L78" s="5"/>
      <c r="M78" s="6"/>
      <c r="N78" s="5"/>
    </row>
    <row r="79" spans="2:14" s="4" customFormat="1">
      <c r="F79" s="5"/>
      <c r="I79" s="5"/>
      <c r="J79" s="5"/>
      <c r="K79" s="5"/>
      <c r="L79" s="5"/>
      <c r="M79" s="6"/>
      <c r="N79" s="5"/>
    </row>
    <row r="80" spans="2:14" s="4" customFormat="1">
      <c r="F80" s="5"/>
      <c r="I80" s="5"/>
      <c r="J80" s="5"/>
      <c r="K80" s="5"/>
      <c r="L80" s="5"/>
      <c r="M80" s="6"/>
      <c r="N80" s="5"/>
    </row>
    <row r="81" spans="6:14" s="4" customFormat="1">
      <c r="F81" s="5"/>
      <c r="I81" s="5"/>
      <c r="J81" s="5"/>
      <c r="K81" s="5"/>
      <c r="L81" s="5"/>
      <c r="M81" s="6"/>
      <c r="N81" s="5"/>
    </row>
    <row r="82" spans="6:14" s="4" customFormat="1">
      <c r="F82" s="5"/>
      <c r="I82" s="5"/>
      <c r="J82" s="5"/>
      <c r="K82" s="5"/>
      <c r="L82" s="5"/>
      <c r="M82" s="6"/>
      <c r="N82" s="5"/>
    </row>
    <row r="83" spans="6:14" s="4" customFormat="1">
      <c r="F83" s="5"/>
      <c r="I83" s="5"/>
      <c r="J83" s="5"/>
      <c r="K83" s="5"/>
      <c r="L83" s="5"/>
      <c r="M83" s="6"/>
      <c r="N83" s="5"/>
    </row>
    <row r="84" spans="6:14" s="4" customFormat="1">
      <c r="F84" s="5"/>
      <c r="I84" s="5"/>
      <c r="J84" s="5"/>
      <c r="K84" s="5"/>
      <c r="L84" s="5"/>
      <c r="M84" s="6"/>
      <c r="N84" s="5"/>
    </row>
    <row r="85" spans="6:14" s="4" customFormat="1">
      <c r="F85" s="5"/>
      <c r="I85" s="5"/>
      <c r="J85" s="5"/>
      <c r="K85" s="5"/>
      <c r="L85" s="5"/>
      <c r="M85" s="6"/>
      <c r="N85" s="5"/>
    </row>
    <row r="86" spans="6:14" s="4" customFormat="1">
      <c r="F86" s="5"/>
      <c r="I86" s="5"/>
      <c r="J86" s="5"/>
      <c r="K86" s="5"/>
      <c r="L86" s="5"/>
      <c r="M86" s="6"/>
      <c r="N86" s="5"/>
    </row>
    <row r="87" spans="6:14" s="4" customFormat="1">
      <c r="F87" s="5"/>
      <c r="I87" s="5"/>
      <c r="J87" s="5"/>
      <c r="K87" s="5"/>
      <c r="L87" s="5"/>
      <c r="M87" s="6"/>
      <c r="N87" s="5"/>
    </row>
    <row r="88" spans="6:14" s="4" customFormat="1">
      <c r="F88" s="5"/>
      <c r="I88" s="5"/>
      <c r="J88" s="5"/>
      <c r="K88" s="5"/>
      <c r="L88" s="5"/>
      <c r="M88" s="6"/>
      <c r="N88" s="5"/>
    </row>
    <row r="89" spans="6:14" s="4" customFormat="1">
      <c r="F89" s="5"/>
      <c r="I89" s="5"/>
      <c r="J89" s="5"/>
      <c r="K89" s="5"/>
      <c r="L89" s="5"/>
      <c r="M89" s="6"/>
      <c r="N89" s="5"/>
    </row>
    <row r="90" spans="6:14" s="4" customFormat="1">
      <c r="F90" s="5"/>
      <c r="I90" s="5"/>
      <c r="J90" s="5"/>
      <c r="K90" s="5"/>
      <c r="L90" s="5"/>
      <c r="M90" s="6"/>
      <c r="N90" s="5"/>
    </row>
    <row r="91" spans="6:14" s="4" customFormat="1">
      <c r="F91" s="5"/>
      <c r="I91" s="5"/>
      <c r="J91" s="5"/>
      <c r="K91" s="5"/>
      <c r="L91" s="5"/>
      <c r="M91" s="6"/>
      <c r="N91" s="5"/>
    </row>
    <row r="92" spans="6:14" s="4" customFormat="1">
      <c r="F92" s="5"/>
      <c r="I92" s="5"/>
      <c r="J92" s="5"/>
      <c r="K92" s="5"/>
      <c r="L92" s="5"/>
      <c r="M92" s="6"/>
      <c r="N92" s="5"/>
    </row>
    <row r="93" spans="6:14" s="4" customFormat="1">
      <c r="F93" s="5"/>
      <c r="I93" s="5"/>
      <c r="J93" s="5"/>
      <c r="K93" s="5"/>
      <c r="L93" s="5"/>
      <c r="M93" s="6"/>
      <c r="N93" s="5"/>
    </row>
    <row r="94" spans="6:14" s="4" customFormat="1">
      <c r="F94" s="5"/>
      <c r="I94" s="5"/>
      <c r="J94" s="5"/>
      <c r="K94" s="5"/>
      <c r="L94" s="5"/>
      <c r="M94" s="6"/>
      <c r="N94" s="5"/>
    </row>
    <row r="95" spans="6:14" s="4" customFormat="1">
      <c r="F95" s="5"/>
      <c r="I95" s="5"/>
      <c r="J95" s="5"/>
      <c r="K95" s="5"/>
      <c r="L95" s="5"/>
      <c r="M95" s="6"/>
      <c r="N95" s="5"/>
    </row>
    <row r="96" spans="6:14" s="4" customFormat="1">
      <c r="F96" s="5"/>
      <c r="I96" s="5"/>
      <c r="J96" s="5"/>
      <c r="K96" s="5"/>
      <c r="L96" s="5"/>
      <c r="M96" s="6"/>
      <c r="N96" s="5"/>
    </row>
    <row r="97" spans="6:14" s="4" customFormat="1">
      <c r="F97" s="5"/>
      <c r="I97" s="5"/>
      <c r="J97" s="5"/>
      <c r="K97" s="5"/>
      <c r="L97" s="5"/>
      <c r="M97" s="6"/>
      <c r="N97" s="5"/>
    </row>
    <row r="98" spans="6:14" s="4" customFormat="1">
      <c r="F98" s="5"/>
      <c r="I98" s="5"/>
      <c r="J98" s="5"/>
      <c r="K98" s="5"/>
      <c r="L98" s="5"/>
      <c r="M98" s="6"/>
      <c r="N98" s="5"/>
    </row>
    <row r="99" spans="6:14" s="4" customFormat="1">
      <c r="F99" s="5"/>
      <c r="I99" s="5"/>
      <c r="J99" s="5"/>
      <c r="K99" s="5"/>
      <c r="L99" s="5"/>
      <c r="M99" s="6"/>
      <c r="N99" s="5"/>
    </row>
    <row r="100" spans="6:14" s="4" customFormat="1">
      <c r="F100" s="5"/>
      <c r="I100" s="5"/>
      <c r="J100" s="5"/>
      <c r="K100" s="5"/>
      <c r="L100" s="5"/>
      <c r="M100" s="6"/>
      <c r="N100" s="5"/>
    </row>
    <row r="101" spans="6:14" s="4" customFormat="1">
      <c r="F101" s="5"/>
      <c r="I101" s="5"/>
      <c r="J101" s="5"/>
      <c r="K101" s="5"/>
      <c r="L101" s="5"/>
      <c r="M101" s="6"/>
      <c r="N101" s="5"/>
    </row>
    <row r="102" spans="6:14" s="4" customFormat="1">
      <c r="F102" s="5"/>
      <c r="I102" s="5"/>
      <c r="J102" s="5"/>
      <c r="K102" s="5"/>
      <c r="L102" s="5"/>
      <c r="M102" s="6"/>
      <c r="N102" s="5"/>
    </row>
    <row r="103" spans="6:14" s="4" customFormat="1">
      <c r="F103" s="5"/>
      <c r="I103" s="5"/>
      <c r="J103" s="5"/>
      <c r="K103" s="5"/>
      <c r="L103" s="5"/>
      <c r="M103" s="6"/>
      <c r="N103" s="5"/>
    </row>
    <row r="104" spans="6:14" s="4" customFormat="1">
      <c r="F104" s="5"/>
      <c r="I104" s="5"/>
      <c r="J104" s="5"/>
      <c r="K104" s="5"/>
      <c r="L104" s="5"/>
      <c r="M104" s="6"/>
      <c r="N104" s="5"/>
    </row>
    <row r="105" spans="6:14" s="4" customFormat="1">
      <c r="F105" s="5"/>
      <c r="I105" s="5"/>
      <c r="J105" s="5"/>
      <c r="K105" s="5"/>
      <c r="L105" s="5"/>
      <c r="M105" s="6"/>
      <c r="N105" s="5"/>
    </row>
    <row r="106" spans="6:14" s="4" customFormat="1">
      <c r="F106" s="5"/>
      <c r="I106" s="5"/>
      <c r="J106" s="5"/>
      <c r="K106" s="5"/>
      <c r="L106" s="5"/>
      <c r="M106" s="6"/>
      <c r="N106" s="5"/>
    </row>
    <row r="107" spans="6:14" s="4" customFormat="1">
      <c r="F107" s="5"/>
      <c r="I107" s="5"/>
      <c r="J107" s="5"/>
      <c r="K107" s="5"/>
      <c r="L107" s="5"/>
      <c r="M107" s="6"/>
      <c r="N107" s="5"/>
    </row>
    <row r="108" spans="6:14" s="4" customFormat="1">
      <c r="F108" s="5"/>
      <c r="I108" s="5"/>
      <c r="J108" s="5"/>
      <c r="K108" s="5"/>
      <c r="L108" s="5"/>
      <c r="M108" s="6"/>
      <c r="N108" s="5"/>
    </row>
    <row r="109" spans="6:14" s="4" customFormat="1">
      <c r="F109" s="5"/>
      <c r="I109" s="5"/>
      <c r="J109" s="5"/>
      <c r="K109" s="5"/>
      <c r="L109" s="5"/>
      <c r="M109" s="6"/>
      <c r="N109" s="5"/>
    </row>
    <row r="110" spans="6:14" s="4" customFormat="1">
      <c r="F110" s="5"/>
      <c r="I110" s="5"/>
      <c r="J110" s="5"/>
      <c r="K110" s="5"/>
      <c r="L110" s="5"/>
      <c r="M110" s="6"/>
      <c r="N110" s="5"/>
    </row>
    <row r="111" spans="6:14" s="4" customFormat="1">
      <c r="F111" s="5"/>
      <c r="I111" s="5"/>
      <c r="J111" s="5"/>
      <c r="K111" s="5"/>
      <c r="L111" s="5"/>
      <c r="M111" s="6"/>
      <c r="N111" s="5"/>
    </row>
    <row r="112" spans="6:14" s="4" customFormat="1">
      <c r="F112" s="5"/>
      <c r="I112" s="5"/>
      <c r="J112" s="5"/>
      <c r="K112" s="5"/>
      <c r="L112" s="5"/>
      <c r="M112" s="6"/>
      <c r="N112" s="5"/>
    </row>
    <row r="113" spans="6:14" s="4" customFormat="1">
      <c r="F113" s="5"/>
      <c r="I113" s="5"/>
      <c r="J113" s="5"/>
      <c r="K113" s="5"/>
      <c r="L113" s="5"/>
      <c r="M113" s="6"/>
      <c r="N113" s="5"/>
    </row>
    <row r="114" spans="6:14" s="4" customFormat="1">
      <c r="F114" s="5"/>
      <c r="I114" s="5"/>
      <c r="J114" s="5"/>
      <c r="K114" s="5"/>
      <c r="L114" s="5"/>
      <c r="M114" s="6"/>
      <c r="N114" s="5"/>
    </row>
    <row r="115" spans="6:14" s="4" customFormat="1">
      <c r="F115" s="5"/>
      <c r="I115" s="5"/>
      <c r="J115" s="5"/>
      <c r="K115" s="5"/>
      <c r="L115" s="5"/>
      <c r="M115" s="6"/>
      <c r="N115" s="5"/>
    </row>
    <row r="116" spans="6:14" s="4" customFormat="1">
      <c r="F116" s="5"/>
      <c r="I116" s="5"/>
      <c r="J116" s="5"/>
      <c r="K116" s="5"/>
      <c r="L116" s="5"/>
      <c r="M116" s="6"/>
      <c r="N116" s="5"/>
    </row>
    <row r="117" spans="6:14" s="4" customFormat="1">
      <c r="F117" s="5"/>
      <c r="I117" s="5"/>
      <c r="J117" s="5"/>
      <c r="K117" s="5"/>
      <c r="L117" s="5"/>
      <c r="M117" s="6"/>
      <c r="N117" s="5"/>
    </row>
    <row r="118" spans="6:14" s="4" customFormat="1">
      <c r="F118" s="5"/>
      <c r="I118" s="5"/>
      <c r="J118" s="5"/>
      <c r="K118" s="5"/>
      <c r="L118" s="5"/>
      <c r="M118" s="6"/>
      <c r="N118" s="5"/>
    </row>
    <row r="119" spans="6:14" s="4" customFormat="1">
      <c r="F119" s="5"/>
      <c r="I119" s="5"/>
      <c r="J119" s="5"/>
      <c r="K119" s="5"/>
      <c r="L119" s="5"/>
      <c r="M119" s="6"/>
      <c r="N119" s="5"/>
    </row>
    <row r="120" spans="6:14" s="4" customFormat="1">
      <c r="F120" s="5"/>
      <c r="I120" s="5"/>
      <c r="J120" s="5"/>
      <c r="K120" s="5"/>
      <c r="L120" s="5"/>
      <c r="M120" s="6"/>
      <c r="N120" s="5"/>
    </row>
    <row r="121" spans="6:14" s="4" customFormat="1">
      <c r="F121" s="5"/>
      <c r="I121" s="5"/>
      <c r="J121" s="5"/>
      <c r="K121" s="5"/>
      <c r="L121" s="5"/>
      <c r="M121" s="6"/>
      <c r="N121" s="5"/>
    </row>
    <row r="122" spans="6:14" s="4" customFormat="1">
      <c r="F122" s="5"/>
      <c r="I122" s="5"/>
      <c r="J122" s="5"/>
      <c r="K122" s="5"/>
      <c r="L122" s="5"/>
      <c r="M122" s="6"/>
      <c r="N122" s="5"/>
    </row>
    <row r="123" spans="6:14" s="4" customFormat="1">
      <c r="F123" s="5"/>
      <c r="I123" s="5"/>
      <c r="J123" s="5"/>
      <c r="K123" s="5"/>
      <c r="L123" s="5"/>
      <c r="M123" s="6"/>
      <c r="N123" s="5"/>
    </row>
    <row r="124" spans="6:14" s="4" customFormat="1">
      <c r="F124" s="5"/>
      <c r="I124" s="5"/>
      <c r="J124" s="5"/>
      <c r="K124" s="5"/>
      <c r="L124" s="5"/>
      <c r="M124" s="6"/>
      <c r="N124" s="5"/>
    </row>
    <row r="125" spans="6:14" s="4" customFormat="1">
      <c r="F125" s="5"/>
      <c r="I125" s="5"/>
      <c r="J125" s="5"/>
      <c r="K125" s="5"/>
      <c r="L125" s="5"/>
      <c r="M125" s="6"/>
      <c r="N125" s="5"/>
    </row>
    <row r="126" spans="6:14" s="4" customFormat="1">
      <c r="F126" s="5"/>
      <c r="I126" s="5"/>
      <c r="J126" s="5"/>
      <c r="K126" s="5"/>
      <c r="L126" s="5"/>
      <c r="M126" s="6"/>
      <c r="N126" s="5"/>
    </row>
    <row r="127" spans="6:14" s="4" customFormat="1">
      <c r="F127" s="5"/>
      <c r="I127" s="5"/>
      <c r="J127" s="5"/>
      <c r="K127" s="5"/>
      <c r="L127" s="5"/>
      <c r="M127" s="6"/>
      <c r="N127" s="5"/>
    </row>
    <row r="128" spans="6:14" s="4" customFormat="1">
      <c r="F128" s="5"/>
      <c r="I128" s="5"/>
      <c r="J128" s="5"/>
      <c r="K128" s="5"/>
      <c r="L128" s="5"/>
      <c r="M128" s="6"/>
      <c r="N128" s="5"/>
    </row>
    <row r="129" spans="6:14" s="4" customFormat="1">
      <c r="F129" s="5"/>
      <c r="I129" s="5"/>
      <c r="J129" s="5"/>
      <c r="K129" s="5"/>
      <c r="L129" s="5"/>
      <c r="M129" s="6"/>
      <c r="N129" s="5"/>
    </row>
    <row r="130" spans="6:14" s="4" customFormat="1">
      <c r="F130" s="5"/>
      <c r="I130" s="5"/>
      <c r="J130" s="5"/>
      <c r="K130" s="5"/>
      <c r="L130" s="5"/>
      <c r="M130" s="6"/>
      <c r="N130" s="5"/>
    </row>
    <row r="131" spans="6:14" s="4" customFormat="1">
      <c r="F131" s="5"/>
      <c r="I131" s="5"/>
      <c r="J131" s="5"/>
      <c r="K131" s="5"/>
      <c r="L131" s="5"/>
      <c r="M131" s="6"/>
      <c r="N131" s="5"/>
    </row>
    <row r="132" spans="6:14" s="4" customFormat="1">
      <c r="F132" s="5"/>
      <c r="I132" s="5"/>
      <c r="J132" s="5"/>
      <c r="K132" s="5"/>
      <c r="L132" s="5"/>
      <c r="M132" s="6"/>
      <c r="N132" s="5"/>
    </row>
    <row r="133" spans="6:14" s="4" customFormat="1">
      <c r="F133" s="5"/>
      <c r="I133" s="5"/>
      <c r="J133" s="5"/>
      <c r="K133" s="5"/>
      <c r="L133" s="5"/>
      <c r="M133" s="6"/>
      <c r="N133" s="5"/>
    </row>
    <row r="134" spans="6:14" s="4" customFormat="1">
      <c r="F134" s="5"/>
      <c r="I134" s="5"/>
      <c r="J134" s="5"/>
      <c r="K134" s="5"/>
      <c r="L134" s="5"/>
      <c r="M134" s="6"/>
      <c r="N134" s="5"/>
    </row>
    <row r="135" spans="6:14" s="4" customFormat="1">
      <c r="F135" s="5"/>
      <c r="I135" s="5"/>
      <c r="J135" s="5"/>
      <c r="K135" s="5"/>
      <c r="L135" s="5"/>
      <c r="M135" s="6"/>
      <c r="N135" s="5"/>
    </row>
    <row r="136" spans="6:14" s="4" customFormat="1">
      <c r="F136" s="5"/>
      <c r="I136" s="5"/>
      <c r="J136" s="5"/>
      <c r="K136" s="5"/>
      <c r="L136" s="5"/>
      <c r="M136" s="6"/>
      <c r="N136" s="5"/>
    </row>
    <row r="137" spans="6:14" s="4" customFormat="1">
      <c r="F137" s="5"/>
      <c r="I137" s="5"/>
      <c r="J137" s="5"/>
      <c r="K137" s="5"/>
      <c r="L137" s="5"/>
      <c r="M137" s="6"/>
      <c r="N137" s="5"/>
    </row>
    <row r="138" spans="6:14" s="4" customFormat="1">
      <c r="F138" s="5"/>
      <c r="I138" s="5"/>
      <c r="J138" s="5"/>
      <c r="K138" s="5"/>
      <c r="L138" s="5"/>
      <c r="M138" s="6"/>
      <c r="N138" s="5"/>
    </row>
    <row r="139" spans="6:14" s="4" customFormat="1">
      <c r="F139" s="5"/>
      <c r="I139" s="5"/>
      <c r="J139" s="5"/>
      <c r="K139" s="5"/>
      <c r="L139" s="5"/>
      <c r="M139" s="6"/>
      <c r="N139" s="5"/>
    </row>
    <row r="140" spans="6:14" s="4" customFormat="1">
      <c r="F140" s="5"/>
      <c r="I140" s="5"/>
      <c r="J140" s="5"/>
      <c r="K140" s="5"/>
      <c r="L140" s="5"/>
      <c r="M140" s="6"/>
      <c r="N140" s="5"/>
    </row>
    <row r="141" spans="6:14" s="4" customFormat="1">
      <c r="F141" s="5"/>
      <c r="I141" s="5"/>
      <c r="J141" s="5"/>
      <c r="K141" s="5"/>
      <c r="L141" s="5"/>
      <c r="M141" s="6"/>
      <c r="N141" s="5"/>
    </row>
    <row r="142" spans="6:14" s="4" customFormat="1">
      <c r="F142" s="5"/>
      <c r="I142" s="5"/>
      <c r="J142" s="5"/>
      <c r="K142" s="5"/>
      <c r="L142" s="5"/>
      <c r="M142" s="6"/>
      <c r="N142" s="5"/>
    </row>
    <row r="143" spans="6:14" s="4" customFormat="1">
      <c r="F143" s="5"/>
      <c r="I143" s="5"/>
      <c r="J143" s="5"/>
      <c r="K143" s="5"/>
      <c r="L143" s="5"/>
      <c r="M143" s="6"/>
      <c r="N143" s="5"/>
    </row>
    <row r="144" spans="6:14" s="4" customFormat="1">
      <c r="F144" s="5"/>
      <c r="I144" s="5"/>
      <c r="J144" s="5"/>
      <c r="K144" s="5"/>
      <c r="L144" s="5"/>
      <c r="M144" s="6"/>
      <c r="N144" s="5"/>
    </row>
    <row r="145" spans="6:14" s="4" customFormat="1">
      <c r="F145" s="5"/>
      <c r="I145" s="5"/>
      <c r="J145" s="5"/>
      <c r="K145" s="5"/>
      <c r="L145" s="5"/>
      <c r="M145" s="6"/>
      <c r="N145" s="5"/>
    </row>
    <row r="146" spans="6:14" s="4" customFormat="1">
      <c r="F146" s="5"/>
      <c r="I146" s="5"/>
      <c r="J146" s="5"/>
      <c r="K146" s="5"/>
      <c r="L146" s="5"/>
      <c r="M146" s="6"/>
      <c r="N146" s="5"/>
    </row>
    <row r="147" spans="6:14" s="4" customFormat="1">
      <c r="F147" s="5"/>
      <c r="I147" s="5"/>
      <c r="J147" s="5"/>
      <c r="K147" s="5"/>
      <c r="L147" s="5"/>
      <c r="M147" s="6"/>
      <c r="N147" s="5"/>
    </row>
    <row r="148" spans="6:14" s="4" customFormat="1">
      <c r="F148" s="5"/>
      <c r="I148" s="5"/>
      <c r="J148" s="5"/>
      <c r="K148" s="5"/>
      <c r="L148" s="5"/>
      <c r="M148" s="6"/>
      <c r="N148" s="5"/>
    </row>
    <row r="149" spans="6:14" s="4" customFormat="1">
      <c r="F149" s="5"/>
      <c r="I149" s="5"/>
      <c r="J149" s="5"/>
      <c r="K149" s="5"/>
      <c r="L149" s="5"/>
      <c r="M149" s="6"/>
      <c r="N149" s="5"/>
    </row>
    <row r="150" spans="6:14" s="4" customFormat="1">
      <c r="F150" s="5"/>
      <c r="I150" s="5"/>
      <c r="J150" s="5"/>
      <c r="K150" s="5"/>
      <c r="L150" s="5"/>
      <c r="M150" s="6"/>
      <c r="N150" s="5"/>
    </row>
    <row r="151" spans="6:14" s="4" customFormat="1">
      <c r="F151" s="5"/>
      <c r="I151" s="5"/>
      <c r="J151" s="5"/>
      <c r="K151" s="5"/>
      <c r="L151" s="5"/>
      <c r="M151" s="6"/>
      <c r="N151" s="5"/>
    </row>
    <row r="152" spans="6:14" s="4" customFormat="1">
      <c r="F152" s="5"/>
      <c r="I152" s="5"/>
      <c r="J152" s="5"/>
      <c r="K152" s="5"/>
      <c r="L152" s="5"/>
      <c r="M152" s="6"/>
      <c r="N152" s="5"/>
    </row>
    <row r="153" spans="6:14" s="4" customFormat="1">
      <c r="F153" s="5"/>
      <c r="I153" s="5"/>
      <c r="J153" s="5"/>
      <c r="K153" s="5"/>
      <c r="L153" s="5"/>
      <c r="M153" s="6"/>
      <c r="N153" s="5"/>
    </row>
    <row r="154" spans="6:14" s="4" customFormat="1">
      <c r="F154" s="5"/>
      <c r="I154" s="5"/>
      <c r="J154" s="5"/>
      <c r="K154" s="5"/>
      <c r="L154" s="5"/>
      <c r="M154" s="6"/>
      <c r="N154" s="5"/>
    </row>
    <row r="155" spans="6:14" s="4" customFormat="1">
      <c r="F155" s="5"/>
      <c r="I155" s="5"/>
      <c r="J155" s="5"/>
      <c r="K155" s="5"/>
      <c r="L155" s="5"/>
      <c r="M155" s="6"/>
      <c r="N155" s="5"/>
    </row>
    <row r="156" spans="6:14" s="4" customFormat="1">
      <c r="F156" s="5"/>
      <c r="I156" s="5"/>
      <c r="J156" s="5"/>
      <c r="K156" s="5"/>
      <c r="L156" s="5"/>
      <c r="M156" s="6"/>
      <c r="N156" s="5"/>
    </row>
    <row r="157" spans="6:14" s="4" customFormat="1">
      <c r="F157" s="5"/>
      <c r="I157" s="5"/>
      <c r="J157" s="5"/>
      <c r="K157" s="5"/>
      <c r="L157" s="5"/>
      <c r="M157" s="6"/>
      <c r="N157" s="5"/>
    </row>
    <row r="158" spans="6:14" s="4" customFormat="1">
      <c r="F158" s="5"/>
      <c r="I158" s="5"/>
      <c r="J158" s="5"/>
      <c r="K158" s="5"/>
      <c r="L158" s="5"/>
      <c r="M158" s="6"/>
      <c r="N158" s="5"/>
    </row>
    <row r="159" spans="6:14" s="4" customFormat="1">
      <c r="F159" s="5"/>
      <c r="I159" s="5"/>
      <c r="J159" s="5"/>
      <c r="K159" s="5"/>
      <c r="L159" s="5"/>
      <c r="M159" s="6"/>
      <c r="N159" s="5"/>
    </row>
    <row r="160" spans="6:14" s="4" customFormat="1">
      <c r="F160" s="5"/>
      <c r="I160" s="5"/>
      <c r="J160" s="5"/>
      <c r="K160" s="5"/>
      <c r="L160" s="5"/>
      <c r="M160" s="6"/>
      <c r="N160" s="5"/>
    </row>
    <row r="161" spans="6:14" s="4" customFormat="1">
      <c r="F161" s="5"/>
      <c r="I161" s="5"/>
      <c r="J161" s="5"/>
      <c r="K161" s="5"/>
      <c r="L161" s="5"/>
      <c r="M161" s="6"/>
      <c r="N161" s="5"/>
    </row>
    <row r="162" spans="6:14" s="4" customFormat="1">
      <c r="F162" s="5"/>
      <c r="I162" s="5"/>
      <c r="J162" s="5"/>
      <c r="K162" s="5"/>
      <c r="L162" s="5"/>
      <c r="M162" s="6"/>
      <c r="N162" s="5"/>
    </row>
    <row r="163" spans="6:14" s="4" customFormat="1">
      <c r="F163" s="5"/>
      <c r="I163" s="5"/>
      <c r="J163" s="5"/>
      <c r="K163" s="5"/>
      <c r="L163" s="5"/>
      <c r="M163" s="6"/>
      <c r="N163" s="5"/>
    </row>
    <row r="164" spans="6:14" s="4" customFormat="1">
      <c r="F164" s="5"/>
      <c r="I164" s="5"/>
      <c r="J164" s="5"/>
      <c r="K164" s="5"/>
      <c r="L164" s="5"/>
      <c r="M164" s="6"/>
      <c r="N164" s="5"/>
    </row>
    <row r="165" spans="6:14" s="4" customFormat="1">
      <c r="F165" s="5"/>
      <c r="I165" s="5"/>
      <c r="J165" s="5"/>
      <c r="K165" s="5"/>
      <c r="L165" s="5"/>
      <c r="M165" s="6"/>
      <c r="N165" s="5"/>
    </row>
    <row r="166" spans="6:14" s="4" customFormat="1">
      <c r="F166" s="5"/>
      <c r="I166" s="5"/>
      <c r="J166" s="5"/>
      <c r="K166" s="5"/>
      <c r="L166" s="5"/>
      <c r="M166" s="6"/>
      <c r="N166" s="5"/>
    </row>
    <row r="167" spans="6:14" s="4" customFormat="1">
      <c r="F167" s="5"/>
      <c r="I167" s="5"/>
      <c r="J167" s="5"/>
      <c r="K167" s="5"/>
      <c r="L167" s="5"/>
      <c r="M167" s="6"/>
      <c r="N167" s="5"/>
    </row>
    <row r="168" spans="6:14" s="4" customFormat="1">
      <c r="F168" s="5"/>
      <c r="I168" s="5"/>
      <c r="J168" s="5"/>
      <c r="K168" s="5"/>
      <c r="L168" s="5"/>
      <c r="M168" s="6"/>
      <c r="N168" s="5"/>
    </row>
    <row r="169" spans="6:14" s="4" customFormat="1">
      <c r="F169" s="5"/>
      <c r="I169" s="5"/>
      <c r="J169" s="5"/>
      <c r="K169" s="5"/>
      <c r="L169" s="5"/>
      <c r="M169" s="6"/>
      <c r="N169" s="5"/>
    </row>
    <row r="170" spans="6:14" s="4" customFormat="1">
      <c r="F170" s="5"/>
      <c r="I170" s="5"/>
      <c r="J170" s="5"/>
      <c r="K170" s="5"/>
      <c r="L170" s="5"/>
      <c r="M170" s="6"/>
      <c r="N170" s="5"/>
    </row>
    <row r="171" spans="6:14" s="4" customFormat="1">
      <c r="F171" s="5"/>
      <c r="I171" s="5"/>
      <c r="J171" s="5"/>
      <c r="K171" s="5"/>
      <c r="L171" s="5"/>
      <c r="M171" s="6"/>
      <c r="N171" s="5"/>
    </row>
  </sheetData>
  <sheetProtection algorithmName="SHA-512" hashValue="ihmIiLmlVZEB6EUDpNGzc6eRHwfjlpgS0f/SgApN0JZGPQEgYk6fJByegooDXwqwQhrPWmkPaBMecvIaIYeQdg==" saltValue="n6bxGOzE2TF5tjI31rd+ng==" spinCount="100000" sheet="1" objects="1" scenarios="1" selectLockedCells="1"/>
  <customSheetViews>
    <customSheetView guid="{28D1DC54-B7E2-4070-A77E-0689BAAC2A41}" scale="80" topLeftCell="A15">
      <selection activeCell="A7" sqref="A7:N35"/>
      <pageMargins left="0.7" right="0.7" top="0.75" bottom="0.75" header="0.3" footer="0.3"/>
      <pageSetup paperSize="9" orientation="portrait"/>
    </customSheetView>
  </customSheetViews>
  <mergeCells count="46">
    <mergeCell ref="B70:N70"/>
    <mergeCell ref="B67:N68"/>
    <mergeCell ref="B60:B65"/>
    <mergeCell ref="E60:F60"/>
    <mergeCell ref="G60:H60"/>
    <mergeCell ref="L60:M60"/>
    <mergeCell ref="B66:N66"/>
    <mergeCell ref="C10:G10"/>
    <mergeCell ref="B22:E22"/>
    <mergeCell ref="B23:E23"/>
    <mergeCell ref="B24:E24"/>
    <mergeCell ref="B25:E25"/>
    <mergeCell ref="G22:N22"/>
    <mergeCell ref="G23:N23"/>
    <mergeCell ref="G24:N24"/>
    <mergeCell ref="G25:N25"/>
    <mergeCell ref="D16:N16"/>
    <mergeCell ref="D17:N17"/>
    <mergeCell ref="D18:N18"/>
    <mergeCell ref="B13:B18"/>
    <mergeCell ref="C19:N19"/>
    <mergeCell ref="D14:N14"/>
    <mergeCell ref="D15:N15"/>
    <mergeCell ref="D13:N13"/>
    <mergeCell ref="C12:N12"/>
    <mergeCell ref="I11:N11"/>
    <mergeCell ref="C11:G11"/>
    <mergeCell ref="B27:B32"/>
    <mergeCell ref="G27:H27"/>
    <mergeCell ref="L27:M27"/>
    <mergeCell ref="E27:F27"/>
    <mergeCell ref="B52:B57"/>
    <mergeCell ref="E52:F52"/>
    <mergeCell ref="G52:H52"/>
    <mergeCell ref="L52:M52"/>
    <mergeCell ref="B20:N20"/>
    <mergeCell ref="B21:N21"/>
    <mergeCell ref="B26:N26"/>
    <mergeCell ref="L35:M35"/>
    <mergeCell ref="L43:M43"/>
    <mergeCell ref="B43:B49"/>
    <mergeCell ref="G43:H43"/>
    <mergeCell ref="G35:H35"/>
    <mergeCell ref="E35:F35"/>
    <mergeCell ref="E43:F43"/>
    <mergeCell ref="B35:B4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CALCULO DE CANT VULKEM</vt:lpstr>
    </vt:vector>
  </TitlesOfParts>
  <Company>EUCOMEX, S.A. DE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omicete</dc:creator>
  <cp:lastModifiedBy>Torres, Diana P.</cp:lastModifiedBy>
  <cp:lastPrinted>2016-09-06T20:38:42Z</cp:lastPrinted>
  <dcterms:created xsi:type="dcterms:W3CDTF">2009-05-25T19:03:03Z</dcterms:created>
  <dcterms:modified xsi:type="dcterms:W3CDTF">2024-08-16T16:16:54Z</dcterms:modified>
</cp:coreProperties>
</file>